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c82f1f08ea173d2d47115ee0b8690cee403044cb/48103106516/0cb864a4-eaba-4def-8045-9ab5aa976d1b/"/>
    </mc:Choice>
  </mc:AlternateContent>
  <xr:revisionPtr revIDLastSave="0" documentId="13_ncr:1_{6EA460CB-54BE-4020-BC22-8EED131E5B5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5. Kohtud" sheetId="1" r:id="rId1"/>
  </sheets>
  <externalReferences>
    <externalReference r:id="rId2"/>
  </externalReferences>
  <definedNames>
    <definedName name="_xlnm._FilterDatabase" localSheetId="0" hidden="1">'Lisa 5. Kohtud'!$A$5:$E$221</definedName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8" i="1"/>
  <c r="J109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3" i="1"/>
  <c r="J134" i="1"/>
  <c r="J136" i="1"/>
  <c r="J137" i="1"/>
  <c r="J138" i="1"/>
  <c r="J139" i="1"/>
  <c r="J140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5" i="1"/>
  <c r="J176" i="1"/>
  <c r="J178" i="1"/>
  <c r="J179" i="1"/>
  <c r="J180" i="1"/>
  <c r="J181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8" i="1"/>
  <c r="J229" i="1"/>
  <c r="J231" i="1"/>
  <c r="J232" i="1"/>
  <c r="J233" i="1"/>
  <c r="J234" i="1"/>
  <c r="J235" i="1"/>
  <c r="J236" i="1"/>
  <c r="J237" i="1"/>
  <c r="J6" i="1"/>
  <c r="I234" i="1"/>
  <c r="I230" i="1"/>
  <c r="J230" i="1" s="1"/>
  <c r="I228" i="1"/>
  <c r="I214" i="1"/>
  <c r="I198" i="1" s="1"/>
  <c r="I208" i="1"/>
  <c r="I197" i="1" s="1"/>
  <c r="I200" i="1"/>
  <c r="I188" i="1"/>
  <c r="I175" i="1" s="1"/>
  <c r="I182" i="1"/>
  <c r="J182" i="1" s="1"/>
  <c r="I177" i="1"/>
  <c r="J177" i="1" s="1"/>
  <c r="I167" i="1"/>
  <c r="I163" i="1"/>
  <c r="I159" i="1"/>
  <c r="I157" i="1"/>
  <c r="I147" i="1"/>
  <c r="I133" i="1" s="1"/>
  <c r="I141" i="1"/>
  <c r="I135" i="1"/>
  <c r="J135" i="1" s="1"/>
  <c r="I121" i="1"/>
  <c r="I108" i="1" s="1"/>
  <c r="I115" i="1"/>
  <c r="I110" i="1"/>
  <c r="J110" i="1" s="1"/>
  <c r="I96" i="1"/>
  <c r="I82" i="1" s="1"/>
  <c r="I90" i="1"/>
  <c r="I84" i="1"/>
  <c r="I81" i="1" s="1"/>
  <c r="I80" i="1" s="1"/>
  <c r="I79" i="1" s="1"/>
  <c r="I72" i="1"/>
  <c r="I66" i="1"/>
  <c r="I61" i="1"/>
  <c r="I59" i="1"/>
  <c r="I46" i="1"/>
  <c r="I32" i="1" s="1"/>
  <c r="I39" i="1"/>
  <c r="I31" i="1" s="1"/>
  <c r="I34" i="1"/>
  <c r="I22" i="1"/>
  <c r="I9" i="1" s="1"/>
  <c r="I16" i="1"/>
  <c r="I8" i="1" s="1"/>
  <c r="I11" i="1"/>
  <c r="I132" i="1" l="1"/>
  <c r="J132" i="1" s="1"/>
  <c r="I107" i="1"/>
  <c r="I106" i="1" s="1"/>
  <c r="I105" i="1" s="1"/>
  <c r="J105" i="1" s="1"/>
  <c r="J141" i="1"/>
  <c r="J106" i="1"/>
  <c r="J115" i="1"/>
  <c r="J107" i="1"/>
  <c r="I227" i="1"/>
  <c r="I174" i="1"/>
  <c r="J174" i="1" s="1"/>
  <c r="I156" i="1"/>
  <c r="I155" i="1" s="1"/>
  <c r="I154" i="1" s="1"/>
  <c r="I58" i="1"/>
  <c r="I57" i="1" s="1"/>
  <c r="I56" i="1" s="1"/>
  <c r="I30" i="1"/>
  <c r="I29" i="1" s="1"/>
  <c r="I7" i="1"/>
  <c r="I6" i="1" s="1"/>
  <c r="I131" i="1"/>
  <c r="I196" i="1"/>
  <c r="I195" i="1" s="1"/>
  <c r="I173" i="1" l="1"/>
  <c r="I172" i="1" s="1"/>
  <c r="J172" i="1" s="1"/>
  <c r="J173" i="1"/>
  <c r="I130" i="1"/>
  <c r="J130" i="1" s="1"/>
  <c r="J131" i="1"/>
  <c r="I226" i="1"/>
  <c r="J227" i="1"/>
  <c r="H9" i="1"/>
  <c r="H10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32" i="1"/>
  <c r="H33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9" i="1"/>
  <c r="H60" i="1"/>
  <c r="H62" i="1"/>
  <c r="H63" i="1"/>
  <c r="H64" i="1"/>
  <c r="H65" i="1"/>
  <c r="H67" i="1"/>
  <c r="H68" i="1"/>
  <c r="H69" i="1"/>
  <c r="H70" i="1"/>
  <c r="H71" i="1"/>
  <c r="H72" i="1"/>
  <c r="H73" i="1"/>
  <c r="H74" i="1"/>
  <c r="H75" i="1"/>
  <c r="H76" i="1"/>
  <c r="H77" i="1"/>
  <c r="H78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8" i="1"/>
  <c r="H109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3" i="1"/>
  <c r="H134" i="1"/>
  <c r="H136" i="1"/>
  <c r="H137" i="1"/>
  <c r="H138" i="1"/>
  <c r="H139" i="1"/>
  <c r="H140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7" i="1"/>
  <c r="H158" i="1"/>
  <c r="H160" i="1"/>
  <c r="H161" i="1"/>
  <c r="H162" i="1"/>
  <c r="H164" i="1"/>
  <c r="H165" i="1"/>
  <c r="H166" i="1"/>
  <c r="H167" i="1"/>
  <c r="H168" i="1"/>
  <c r="H169" i="1"/>
  <c r="H170" i="1"/>
  <c r="H171" i="1"/>
  <c r="H175" i="1"/>
  <c r="H176" i="1"/>
  <c r="H178" i="1"/>
  <c r="H179" i="1"/>
  <c r="H180" i="1"/>
  <c r="H181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8" i="1"/>
  <c r="H199" i="1"/>
  <c r="H200" i="1"/>
  <c r="H201" i="1"/>
  <c r="H202" i="1"/>
  <c r="H203" i="1"/>
  <c r="H204" i="1"/>
  <c r="H205" i="1"/>
  <c r="H206" i="1"/>
  <c r="H207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8" i="1"/>
  <c r="H229" i="1"/>
  <c r="H230" i="1"/>
  <c r="H231" i="1"/>
  <c r="H232" i="1"/>
  <c r="H233" i="1"/>
  <c r="H235" i="1"/>
  <c r="H236" i="1"/>
  <c r="H237" i="1"/>
  <c r="G234" i="1"/>
  <c r="G227" i="1" s="1"/>
  <c r="G226" i="1" s="1"/>
  <c r="G225" i="1" s="1"/>
  <c r="G230" i="1"/>
  <c r="G228" i="1"/>
  <c r="G214" i="1"/>
  <c r="G198" i="1" s="1"/>
  <c r="G208" i="1"/>
  <c r="G197" i="1" s="1"/>
  <c r="G196" i="1" s="1"/>
  <c r="G195" i="1" s="1"/>
  <c r="G200" i="1"/>
  <c r="G188" i="1"/>
  <c r="G175" i="1" s="1"/>
  <c r="G182" i="1"/>
  <c r="G177" i="1"/>
  <c r="G174" i="1" s="1"/>
  <c r="G167" i="1"/>
  <c r="G163" i="1"/>
  <c r="G159" i="1"/>
  <c r="G156" i="1" s="1"/>
  <c r="G155" i="1" s="1"/>
  <c r="G154" i="1" s="1"/>
  <c r="G157" i="1"/>
  <c r="G147" i="1"/>
  <c r="G133" i="1" s="1"/>
  <c r="G141" i="1"/>
  <c r="G135" i="1"/>
  <c r="G132" i="1"/>
  <c r="G121" i="1"/>
  <c r="G108" i="1" s="1"/>
  <c r="G115" i="1"/>
  <c r="G107" i="1" s="1"/>
  <c r="G106" i="1" s="1"/>
  <c r="G105" i="1" s="1"/>
  <c r="G110" i="1"/>
  <c r="G96" i="1"/>
  <c r="G90" i="1"/>
  <c r="G84" i="1"/>
  <c r="G82" i="1"/>
  <c r="G72" i="1"/>
  <c r="G66" i="1"/>
  <c r="G58" i="1" s="1"/>
  <c r="G57" i="1" s="1"/>
  <c r="G56" i="1" s="1"/>
  <c r="G61" i="1"/>
  <c r="G59" i="1"/>
  <c r="G46" i="1"/>
  <c r="G32" i="1" s="1"/>
  <c r="G39" i="1"/>
  <c r="G34" i="1"/>
  <c r="G31" i="1" s="1"/>
  <c r="G22" i="1"/>
  <c r="G9" i="1" s="1"/>
  <c r="G16" i="1"/>
  <c r="G11" i="1"/>
  <c r="G8" i="1" s="1"/>
  <c r="F234" i="1"/>
  <c r="F230" i="1"/>
  <c r="F228" i="1"/>
  <c r="F214" i="1"/>
  <c r="F198" i="1" s="1"/>
  <c r="F208" i="1"/>
  <c r="H208" i="1" s="1"/>
  <c r="F200" i="1"/>
  <c r="F188" i="1"/>
  <c r="F175" i="1" s="1"/>
  <c r="F182" i="1"/>
  <c r="H182" i="1" s="1"/>
  <c r="F177" i="1"/>
  <c r="H177" i="1" s="1"/>
  <c r="F167" i="1"/>
  <c r="F157" i="1" s="1"/>
  <c r="F163" i="1"/>
  <c r="H163" i="1" s="1"/>
  <c r="F159" i="1"/>
  <c r="H159" i="1" s="1"/>
  <c r="F147" i="1"/>
  <c r="F133" i="1" s="1"/>
  <c r="F141" i="1"/>
  <c r="H141" i="1" s="1"/>
  <c r="F135" i="1"/>
  <c r="H135" i="1" s="1"/>
  <c r="F121" i="1"/>
  <c r="F108" i="1" s="1"/>
  <c r="F115" i="1"/>
  <c r="H115" i="1" s="1"/>
  <c r="F110" i="1"/>
  <c r="H110" i="1" s="1"/>
  <c r="F96" i="1"/>
  <c r="F82" i="1" s="1"/>
  <c r="F90" i="1"/>
  <c r="H90" i="1" s="1"/>
  <c r="F84" i="1"/>
  <c r="F72" i="1"/>
  <c r="F59" i="1" s="1"/>
  <c r="F66" i="1"/>
  <c r="H66" i="1" s="1"/>
  <c r="F61" i="1"/>
  <c r="H61" i="1" s="1"/>
  <c r="F46" i="1"/>
  <c r="F32" i="1" s="1"/>
  <c r="F39" i="1"/>
  <c r="H39" i="1" s="1"/>
  <c r="F34" i="1"/>
  <c r="H34" i="1" s="1"/>
  <c r="F22" i="1"/>
  <c r="F9" i="1" s="1"/>
  <c r="F16" i="1"/>
  <c r="H16" i="1" s="1"/>
  <c r="F11" i="1"/>
  <c r="H11" i="1" s="1"/>
  <c r="I225" i="1" l="1"/>
  <c r="J225" i="1" s="1"/>
  <c r="J226" i="1"/>
  <c r="H234" i="1"/>
  <c r="G81" i="1"/>
  <c r="G80" i="1" s="1"/>
  <c r="G79" i="1" s="1"/>
  <c r="F58" i="1"/>
  <c r="H58" i="1" s="1"/>
  <c r="G30" i="1"/>
  <c r="G29" i="1" s="1"/>
  <c r="G131" i="1"/>
  <c r="G130" i="1" s="1"/>
  <c r="G173" i="1"/>
  <c r="G172" i="1" s="1"/>
  <c r="G7" i="1"/>
  <c r="G6" i="1" s="1"/>
  <c r="F227" i="1"/>
  <c r="F197" i="1"/>
  <c r="F174" i="1"/>
  <c r="F156" i="1"/>
  <c r="F132" i="1"/>
  <c r="F107" i="1"/>
  <c r="F81" i="1"/>
  <c r="F57" i="1"/>
  <c r="F31" i="1"/>
  <c r="F8" i="1"/>
  <c r="E200" i="1"/>
  <c r="E230" i="1"/>
  <c r="E177" i="1"/>
  <c r="E159" i="1"/>
  <c r="E135" i="1"/>
  <c r="E110" i="1"/>
  <c r="E84" i="1"/>
  <c r="E61" i="1"/>
  <c r="E34" i="1"/>
  <c r="F226" i="1" l="1"/>
  <c r="H227" i="1"/>
  <c r="F196" i="1"/>
  <c r="H197" i="1"/>
  <c r="F173" i="1"/>
  <c r="H174" i="1"/>
  <c r="F155" i="1"/>
  <c r="H156" i="1"/>
  <c r="F131" i="1"/>
  <c r="H132" i="1"/>
  <c r="F106" i="1"/>
  <c r="H107" i="1"/>
  <c r="F80" i="1"/>
  <c r="H81" i="1"/>
  <c r="F56" i="1"/>
  <c r="H56" i="1" s="1"/>
  <c r="H57" i="1"/>
  <c r="F30" i="1"/>
  <c r="H31" i="1"/>
  <c r="F7" i="1"/>
  <c r="H8" i="1"/>
  <c r="E11" i="1"/>
  <c r="F225" i="1" l="1"/>
  <c r="H225" i="1" s="1"/>
  <c r="H226" i="1"/>
  <c r="F195" i="1"/>
  <c r="H195" i="1" s="1"/>
  <c r="H196" i="1"/>
  <c r="F172" i="1"/>
  <c r="H172" i="1" s="1"/>
  <c r="H173" i="1"/>
  <c r="F154" i="1"/>
  <c r="H154" i="1" s="1"/>
  <c r="H155" i="1"/>
  <c r="F130" i="1"/>
  <c r="H130" i="1" s="1"/>
  <c r="H131" i="1"/>
  <c r="F105" i="1"/>
  <c r="H105" i="1" s="1"/>
  <c r="H106" i="1"/>
  <c r="F79" i="1"/>
  <c r="H79" i="1" s="1"/>
  <c r="H80" i="1"/>
  <c r="F29" i="1"/>
  <c r="H29" i="1" s="1"/>
  <c r="H30" i="1"/>
  <c r="F6" i="1"/>
  <c r="H6" i="1" s="1"/>
  <c r="H7" i="1"/>
  <c r="E214" i="1"/>
  <c r="E208" i="1"/>
  <c r="E188" i="1"/>
  <c r="E182" i="1"/>
  <c r="E167" i="1"/>
  <c r="E163" i="1"/>
  <c r="E147" i="1"/>
  <c r="E141" i="1"/>
  <c r="E121" i="1"/>
  <c r="E115" i="1"/>
  <c r="E96" i="1"/>
  <c r="E90" i="1"/>
  <c r="E72" i="1"/>
  <c r="E66" i="1"/>
  <c r="E46" i="1"/>
  <c r="E39" i="1"/>
  <c r="E22" i="1"/>
  <c r="E16" i="1"/>
  <c r="E234" i="1"/>
  <c r="E8" i="1" l="1"/>
  <c r="E32" i="1"/>
  <c r="E108" i="1"/>
  <c r="E198" i="1"/>
  <c r="E175" i="1"/>
  <c r="E228" i="1"/>
  <c r="E59" i="1"/>
  <c r="E157" i="1"/>
  <c r="E9" i="1"/>
  <c r="E82" i="1"/>
  <c r="E133" i="1"/>
  <c r="E174" i="1"/>
  <c r="E31" i="1"/>
  <c r="E156" i="1"/>
  <c r="E197" i="1"/>
  <c r="E132" i="1"/>
  <c r="E81" i="1"/>
  <c r="E107" i="1"/>
  <c r="E58" i="1"/>
  <c r="E227" i="1"/>
  <c r="E155" i="1" l="1"/>
  <c r="E226" i="1"/>
  <c r="E80" i="1"/>
  <c r="E30" i="1"/>
  <c r="E57" i="1"/>
  <c r="E131" i="1"/>
  <c r="E173" i="1"/>
  <c r="E106" i="1"/>
  <c r="E7" i="1"/>
  <c r="E196" i="1"/>
  <c r="E195" i="1" l="1"/>
  <c r="E105" i="1"/>
  <c r="E130" i="1"/>
  <c r="E29" i="1"/>
  <c r="E225" i="1"/>
  <c r="E6" i="1"/>
  <c r="E172" i="1"/>
  <c r="E56" i="1"/>
  <c r="E79" i="1"/>
  <c r="E154" i="1"/>
</calcChain>
</file>

<file path=xl/sharedStrings.xml><?xml version="1.0" encoding="utf-8"?>
<sst xmlns="http://schemas.openxmlformats.org/spreadsheetml/2006/main" count="261" uniqueCount="57">
  <si>
    <t>Eelarve liik</t>
  </si>
  <si>
    <t>Objekt</t>
  </si>
  <si>
    <t>Eelarve konto</t>
  </si>
  <si>
    <t>Tööjõukulud</t>
  </si>
  <si>
    <t>Kindlaksmääratud tööjõukulud</t>
  </si>
  <si>
    <t>SE030009</t>
  </si>
  <si>
    <t>Majandamiskulud</t>
  </si>
  <si>
    <t>RKAS</t>
  </si>
  <si>
    <t>SE000028</t>
  </si>
  <si>
    <t>Käibemaks</t>
  </si>
  <si>
    <t>sh majandamiskulude käibemaks</t>
  </si>
  <si>
    <t>sh RKAS käibemaks</t>
  </si>
  <si>
    <t>Amortisatsioon</t>
  </si>
  <si>
    <t>Arvestuslikud tööjõukulud</t>
  </si>
  <si>
    <t>SE030003</t>
  </si>
  <si>
    <t>Tallinna Ringkonnakohus</t>
  </si>
  <si>
    <t>Kohtunike tööjõukulud</t>
  </si>
  <si>
    <t>Õigusmõistmise ametnike tööjõukulud</t>
  </si>
  <si>
    <t>Kohtute kolmandate isikute tasud</t>
  </si>
  <si>
    <t>SE030005</t>
  </si>
  <si>
    <t>Kohtute postikulud</t>
  </si>
  <si>
    <t>SE030006</t>
  </si>
  <si>
    <t>sh kohtute kolmandate isikute tasudelt käibemaks</t>
  </si>
  <si>
    <t>sh kohtute postikulude käibemaks</t>
  </si>
  <si>
    <t>Harju Maakohus</t>
  </si>
  <si>
    <t>Ettemaksed kohtutäituritele</t>
  </si>
  <si>
    <t>SE000031</t>
  </si>
  <si>
    <t>sh ettemaksed kohtutäituritele käibemaks</t>
  </si>
  <si>
    <t>Tallinna Halduskohus</t>
  </si>
  <si>
    <t>Viru Maakohus</t>
  </si>
  <si>
    <t>Kohtute tõlketeenistuse tööjõukulud</t>
  </si>
  <si>
    <t>Tartu Ringkonnakohus</t>
  </si>
  <si>
    <t>Tartu Maakohus</t>
  </si>
  <si>
    <t>Kohtute arhiiviteenistuse tööjõukulud</t>
  </si>
  <si>
    <t>Tartu Maakohtu kinnistus- ja registriosakond</t>
  </si>
  <si>
    <t>Kinnistus- ja registriosakonna ametnike tööjõukulud</t>
  </si>
  <si>
    <t>Tartu Halduskohus</t>
  </si>
  <si>
    <t>Pärnu Maakohus</t>
  </si>
  <si>
    <t>Maksekäsuosakonna ametnike töötasud</t>
  </si>
  <si>
    <t>Kohtute infotelefoni kureerimine</t>
  </si>
  <si>
    <t>Tegevuskulud, v.a tööjõukulud</t>
  </si>
  <si>
    <t>KULUD</t>
  </si>
  <si>
    <t>käibemaks</t>
  </si>
  <si>
    <t>Lisa 5</t>
  </si>
  <si>
    <t>Kohtute reserv</t>
  </si>
  <si>
    <t>Käesoleva käskkirja lisa 1 (Justiitsministeeriumi eelarve) alusel kehtestatud kohtute reservi koondülevaade (*informatiivne)</t>
  </si>
  <si>
    <t>KRAPS</t>
  </si>
  <si>
    <t>Programmi tegevus: Õigusemõistmise, õigusregistrite ja õigusteenuste tagamine</t>
  </si>
  <si>
    <t>Kohtute 2024. aasta eelarve</t>
  </si>
  <si>
    <t>.2024. a käskkirja nr</t>
  </si>
  <si>
    <t>Eestkoste järelevalve osakond</t>
  </si>
  <si>
    <r>
      <t xml:space="preserve">KRAPS, </t>
    </r>
    <r>
      <rPr>
        <sz val="8"/>
        <color theme="1"/>
        <rFont val="Calibri"/>
        <family val="2"/>
        <charset val="186"/>
        <scheme val="minor"/>
      </rPr>
      <t>sh maksekäsuosakonna kohtunikuabide/-juhi tööjõukulud</t>
    </r>
  </si>
  <si>
    <t>Eelarve muudatused</t>
  </si>
  <si>
    <t>Ülekantavad vahendid</t>
  </si>
  <si>
    <t xml:space="preserve">2024. a esialgne eelarve </t>
  </si>
  <si>
    <t>2024. a eelarve kokku</t>
  </si>
  <si>
    <t>Kuni käskkirja jõustumiseni kehtiv 2024 a.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</si>
</sst>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sz val="13"/>
      <color theme="0" tint="-0.499984740745262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Border="1"/>
    <xf numFmtId="3" fontId="6" fillId="0" borderId="0" xfId="1" applyNumberFormat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9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10" fillId="0" borderId="0" xfId="1" applyFont="1" applyBorder="1"/>
    <xf numFmtId="0" fontId="6" fillId="0" borderId="0" xfId="1" applyFont="1" applyAlignment="1">
      <alignment horizontal="center"/>
    </xf>
    <xf numFmtId="0" fontId="4" fillId="0" borderId="0" xfId="1" applyFont="1" applyBorder="1" applyAlignment="1">
      <alignment horizontal="left" indent="1"/>
    </xf>
    <xf numFmtId="0" fontId="4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left" indent="2"/>
    </xf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3" fontId="6" fillId="0" borderId="0" xfId="1" applyNumberFormat="1" applyFont="1" applyBorder="1"/>
    <xf numFmtId="0" fontId="4" fillId="0" borderId="0" xfId="1" applyFont="1" applyAlignment="1">
      <alignment horizontal="left" indent="1"/>
    </xf>
    <xf numFmtId="0" fontId="4" fillId="0" borderId="0" xfId="1" applyFont="1" applyBorder="1" applyAlignment="1">
      <alignment horizontal="left" indent="2"/>
    </xf>
    <xf numFmtId="0" fontId="5" fillId="0" borderId="0" xfId="1" applyFont="1" applyBorder="1" applyAlignment="1">
      <alignment horizontal="right" indent="2"/>
    </xf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12" fillId="0" borderId="0" xfId="0" applyFont="1"/>
    <xf numFmtId="3" fontId="13" fillId="0" borderId="0" xfId="1" applyNumberFormat="1" applyFont="1" applyBorder="1"/>
    <xf numFmtId="3" fontId="13" fillId="0" borderId="0" xfId="1" applyNumberFormat="1" applyFont="1"/>
    <xf numFmtId="0" fontId="14" fillId="2" borderId="0" xfId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3" fontId="17" fillId="0" borderId="0" xfId="1" applyNumberFormat="1" applyFont="1" applyBorder="1"/>
    <xf numFmtId="0" fontId="18" fillId="0" borderId="0" xfId="0" applyFont="1"/>
    <xf numFmtId="3" fontId="18" fillId="0" borderId="0" xfId="1" applyNumberFormat="1" applyFont="1" applyBorder="1"/>
    <xf numFmtId="0" fontId="19" fillId="0" borderId="0" xfId="1" applyFont="1" applyBorder="1"/>
    <xf numFmtId="0" fontId="20" fillId="0" borderId="0" xfId="1" applyFont="1" applyAlignment="1">
      <alignment horizontal="center"/>
    </xf>
    <xf numFmtId="0" fontId="20" fillId="0" borderId="0" xfId="1" applyFont="1"/>
    <xf numFmtId="3" fontId="20" fillId="0" borderId="0" xfId="1" applyNumberFormat="1" applyFont="1"/>
    <xf numFmtId="0" fontId="15" fillId="0" borderId="0" xfId="1" applyFont="1" applyBorder="1" applyAlignment="1">
      <alignment horizontal="left" indent="1"/>
    </xf>
    <xf numFmtId="0" fontId="15" fillId="0" borderId="0" xfId="1" applyFont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3" fontId="15" fillId="0" borderId="0" xfId="1" applyNumberFormat="1" applyFont="1" applyBorder="1"/>
    <xf numFmtId="0" fontId="21" fillId="0" borderId="0" xfId="1" applyFont="1" applyFill="1" applyBorder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4" fillId="0" borderId="0" xfId="3" applyFont="1" applyAlignment="1">
      <alignment horizontal="center"/>
    </xf>
    <xf numFmtId="0" fontId="14" fillId="2" borderId="0" xfId="3" applyFont="1" applyFill="1" applyAlignment="1">
      <alignment horizontal="center" vertical="center" wrapText="1"/>
    </xf>
    <xf numFmtId="3" fontId="4" fillId="0" borderId="0" xfId="3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FC168961-E6A9-4909-BF40-92855CA73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7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U20" sqref="U20"/>
    </sheetView>
  </sheetViews>
  <sheetFormatPr defaultColWidth="9.44140625" defaultRowHeight="13.8" x14ac:dyDescent="0.3"/>
  <cols>
    <col min="1" max="1" width="41.77734375" style="1" customWidth="1"/>
    <col min="2" max="3" width="7.33203125" style="2" customWidth="1"/>
    <col min="4" max="4" width="9.33203125" style="1" customWidth="1"/>
    <col min="5" max="7" width="15.109375" style="1" hidden="1" customWidth="1"/>
    <col min="8" max="8" width="15.109375" style="1" customWidth="1"/>
    <col min="9" max="9" width="12.77734375" style="1" customWidth="1"/>
    <col min="10" max="10" width="11.88671875" style="1" customWidth="1"/>
    <col min="11" max="16384" width="9.44140625" style="1"/>
  </cols>
  <sheetData>
    <row r="1" spans="1:10" x14ac:dyDescent="0.3">
      <c r="J1" s="31" t="s">
        <v>49</v>
      </c>
    </row>
    <row r="2" spans="1:10" ht="15.6" x14ac:dyDescent="0.3">
      <c r="A2" s="29"/>
      <c r="J2" s="32" t="s">
        <v>43</v>
      </c>
    </row>
    <row r="3" spans="1:10" ht="15.6" x14ac:dyDescent="0.3">
      <c r="A3" s="29" t="s">
        <v>48</v>
      </c>
      <c r="E3" s="5"/>
    </row>
    <row r="4" spans="1:10" ht="15" customHeight="1" x14ac:dyDescent="0.3">
      <c r="A4" s="4"/>
      <c r="E4" s="3"/>
    </row>
    <row r="5" spans="1:10" s="4" customFormat="1" ht="51" customHeight="1" x14ac:dyDescent="0.3">
      <c r="A5" s="30"/>
      <c r="B5" s="30" t="s">
        <v>0</v>
      </c>
      <c r="C5" s="30" t="s">
        <v>2</v>
      </c>
      <c r="D5" s="30" t="s">
        <v>1</v>
      </c>
      <c r="E5" s="58" t="s">
        <v>54</v>
      </c>
      <c r="F5" s="58" t="s">
        <v>52</v>
      </c>
      <c r="G5" s="58" t="s">
        <v>53</v>
      </c>
      <c r="H5" s="58" t="s">
        <v>56</v>
      </c>
      <c r="I5" s="58" t="s">
        <v>52</v>
      </c>
      <c r="J5" s="58" t="s">
        <v>55</v>
      </c>
    </row>
    <row r="6" spans="1:10" ht="17.399999999999999" x14ac:dyDescent="0.35">
      <c r="A6" s="7" t="s">
        <v>15</v>
      </c>
      <c r="E6" s="8">
        <f>E7</f>
        <v>5895052</v>
      </c>
      <c r="F6" s="8">
        <f>F7</f>
        <v>-2224</v>
      </c>
      <c r="G6" s="8">
        <f>G7</f>
        <v>9569</v>
      </c>
      <c r="H6" s="8">
        <f>E6+F6+G6</f>
        <v>5902397</v>
      </c>
      <c r="I6" s="8">
        <f>I7</f>
        <v>0</v>
      </c>
      <c r="J6" s="8">
        <f>H6+I6</f>
        <v>5902397</v>
      </c>
    </row>
    <row r="7" spans="1:10" ht="17.399999999999999" x14ac:dyDescent="0.35">
      <c r="A7" s="7" t="s">
        <v>41</v>
      </c>
      <c r="E7" s="8">
        <f>E8+E9</f>
        <v>5895052</v>
      </c>
      <c r="F7" s="8">
        <f>F8+F9</f>
        <v>-2224</v>
      </c>
      <c r="G7" s="8">
        <f>G8+G9</f>
        <v>9569</v>
      </c>
      <c r="H7" s="8">
        <f t="shared" ref="H7:H70" si="0">E7+F7+G7</f>
        <v>5902397</v>
      </c>
      <c r="I7" s="8">
        <f>I8+I9</f>
        <v>0</v>
      </c>
      <c r="J7" s="8">
        <f t="shared" ref="J7:J70" si="1">H7+I7</f>
        <v>5902397</v>
      </c>
    </row>
    <row r="8" spans="1:10" ht="15.6" x14ac:dyDescent="0.3">
      <c r="A8" s="9" t="s">
        <v>47</v>
      </c>
      <c r="E8" s="10">
        <f>E11+E16</f>
        <v>5756502</v>
      </c>
      <c r="F8" s="10">
        <f>F11+F16</f>
        <v>-2224</v>
      </c>
      <c r="G8" s="10">
        <f>G11+G16</f>
        <v>9569</v>
      </c>
      <c r="H8" s="10">
        <f t="shared" si="0"/>
        <v>5763847</v>
      </c>
      <c r="I8" s="10">
        <f>I11+I16</f>
        <v>0</v>
      </c>
      <c r="J8" s="10">
        <f t="shared" si="1"/>
        <v>5763847</v>
      </c>
    </row>
    <row r="9" spans="1:10" ht="15.6" x14ac:dyDescent="0.3">
      <c r="A9" s="27" t="s">
        <v>42</v>
      </c>
      <c r="E9" s="28">
        <f>E22</f>
        <v>138550</v>
      </c>
      <c r="F9" s="28">
        <f>F22</f>
        <v>0</v>
      </c>
      <c r="G9" s="28">
        <f>G22</f>
        <v>0</v>
      </c>
      <c r="H9" s="28">
        <f t="shared" si="0"/>
        <v>138550</v>
      </c>
      <c r="I9" s="28">
        <f>I22</f>
        <v>0</v>
      </c>
      <c r="J9" s="28">
        <f t="shared" si="1"/>
        <v>138550</v>
      </c>
    </row>
    <row r="10" spans="1:10" ht="15.6" x14ac:dyDescent="0.3">
      <c r="A10" s="9"/>
      <c r="E10" s="1">
        <v>0</v>
      </c>
      <c r="F10" s="1">
        <v>0</v>
      </c>
      <c r="G10" s="1">
        <v>0</v>
      </c>
      <c r="H10" s="1">
        <f t="shared" si="0"/>
        <v>0</v>
      </c>
      <c r="I10" s="1">
        <v>0</v>
      </c>
      <c r="J10" s="1">
        <f t="shared" si="1"/>
        <v>0</v>
      </c>
    </row>
    <row r="11" spans="1:10" s="4" customFormat="1" x14ac:dyDescent="0.3">
      <c r="A11" s="13" t="s">
        <v>3</v>
      </c>
      <c r="B11" s="14"/>
      <c r="C11" s="14"/>
      <c r="E11" s="6">
        <f>E12+E13+E14</f>
        <v>5068657</v>
      </c>
      <c r="F11" s="6">
        <f>F12+F13+F14</f>
        <v>-1700</v>
      </c>
      <c r="G11" s="6">
        <f>G12+G13+G14</f>
        <v>0</v>
      </c>
      <c r="H11" s="6">
        <f t="shared" si="0"/>
        <v>5066957</v>
      </c>
      <c r="I11" s="6">
        <f>I12+I13+I14</f>
        <v>0</v>
      </c>
      <c r="J11" s="6">
        <f t="shared" si="1"/>
        <v>5066957</v>
      </c>
    </row>
    <row r="12" spans="1:10" x14ac:dyDescent="0.3">
      <c r="A12" s="15" t="s">
        <v>16</v>
      </c>
      <c r="B12" s="11">
        <v>10</v>
      </c>
      <c r="C12" s="11">
        <v>50</v>
      </c>
      <c r="D12" s="16" t="s">
        <v>14</v>
      </c>
      <c r="E12" s="5">
        <v>3110276</v>
      </c>
      <c r="F12" s="5"/>
      <c r="G12" s="5"/>
      <c r="H12" s="5">
        <f t="shared" si="0"/>
        <v>3110276</v>
      </c>
      <c r="I12" s="5"/>
      <c r="J12" s="5">
        <f t="shared" si="1"/>
        <v>3110276</v>
      </c>
    </row>
    <row r="13" spans="1:10" x14ac:dyDescent="0.3">
      <c r="A13" s="15" t="s">
        <v>17</v>
      </c>
      <c r="B13" s="11">
        <v>20</v>
      </c>
      <c r="C13" s="11">
        <v>50</v>
      </c>
      <c r="D13" s="16"/>
      <c r="E13" s="5">
        <v>602488</v>
      </c>
      <c r="F13" s="59">
        <v>-1700</v>
      </c>
      <c r="G13" s="5"/>
      <c r="H13" s="5">
        <f t="shared" si="0"/>
        <v>600788</v>
      </c>
      <c r="I13" s="5"/>
      <c r="J13" s="5">
        <f t="shared" si="1"/>
        <v>600788</v>
      </c>
    </row>
    <row r="14" spans="1:10" x14ac:dyDescent="0.3">
      <c r="A14" s="55" t="s">
        <v>46</v>
      </c>
      <c r="B14" s="53">
        <v>20</v>
      </c>
      <c r="C14" s="53">
        <v>50</v>
      </c>
      <c r="D14" s="54" t="s">
        <v>5</v>
      </c>
      <c r="E14" s="5">
        <v>1355893</v>
      </c>
      <c r="F14" s="5"/>
      <c r="G14" s="5"/>
      <c r="H14" s="5">
        <f t="shared" si="0"/>
        <v>1355893</v>
      </c>
      <c r="I14" s="5"/>
      <c r="J14" s="5">
        <f t="shared" si="1"/>
        <v>1355893</v>
      </c>
    </row>
    <row r="15" spans="1:10" x14ac:dyDescent="0.3">
      <c r="E15" s="5">
        <v>0</v>
      </c>
      <c r="F15" s="5">
        <v>0</v>
      </c>
      <c r="G15" s="5">
        <v>0</v>
      </c>
      <c r="H15" s="5">
        <f t="shared" si="0"/>
        <v>0</v>
      </c>
      <c r="I15" s="5">
        <v>0</v>
      </c>
      <c r="J15" s="5">
        <f t="shared" si="1"/>
        <v>0</v>
      </c>
    </row>
    <row r="16" spans="1:10" s="4" customFormat="1" x14ac:dyDescent="0.3">
      <c r="A16" s="13" t="s">
        <v>40</v>
      </c>
      <c r="B16" s="14"/>
      <c r="C16" s="14"/>
      <c r="E16" s="20">
        <f>E17+E18+E19+E20</f>
        <v>687845</v>
      </c>
      <c r="F16" s="20">
        <f>F17+F18+F19+F20</f>
        <v>-524</v>
      </c>
      <c r="G16" s="20">
        <f>G17+G18+G19+G20</f>
        <v>9569</v>
      </c>
      <c r="H16" s="20">
        <f t="shared" si="0"/>
        <v>696890</v>
      </c>
      <c r="I16" s="20">
        <f>I17+I18+I19+I20</f>
        <v>0</v>
      </c>
      <c r="J16" s="20">
        <f t="shared" si="1"/>
        <v>696890</v>
      </c>
    </row>
    <row r="17" spans="1:10" x14ac:dyDescent="0.3">
      <c r="A17" s="15" t="s">
        <v>6</v>
      </c>
      <c r="B17" s="11">
        <v>20</v>
      </c>
      <c r="C17" s="11">
        <v>55</v>
      </c>
      <c r="D17" s="16"/>
      <c r="E17" s="5">
        <v>79707</v>
      </c>
      <c r="F17" s="59">
        <v>-524</v>
      </c>
      <c r="G17" s="59">
        <v>9569</v>
      </c>
      <c r="H17" s="5">
        <f t="shared" si="0"/>
        <v>88752</v>
      </c>
      <c r="I17" s="59"/>
      <c r="J17" s="5">
        <f t="shared" si="1"/>
        <v>88752</v>
      </c>
    </row>
    <row r="18" spans="1:10" x14ac:dyDescent="0.3">
      <c r="A18" s="15" t="s">
        <v>7</v>
      </c>
      <c r="B18" s="11">
        <v>20</v>
      </c>
      <c r="C18" s="11">
        <v>55</v>
      </c>
      <c r="D18" s="16" t="s">
        <v>8</v>
      </c>
      <c r="E18" s="5">
        <v>562883</v>
      </c>
      <c r="F18" s="5"/>
      <c r="G18" s="5"/>
      <c r="H18" s="5">
        <f t="shared" si="0"/>
        <v>562883</v>
      </c>
      <c r="I18" s="5"/>
      <c r="J18" s="5">
        <f t="shared" si="1"/>
        <v>562883</v>
      </c>
    </row>
    <row r="19" spans="1:10" x14ac:dyDescent="0.3">
      <c r="A19" s="21" t="s">
        <v>18</v>
      </c>
      <c r="B19" s="11">
        <v>10</v>
      </c>
      <c r="C19" s="11">
        <v>5</v>
      </c>
      <c r="D19" s="16" t="s">
        <v>19</v>
      </c>
      <c r="E19" s="5">
        <v>37000</v>
      </c>
      <c r="F19" s="5"/>
      <c r="G19" s="5"/>
      <c r="H19" s="5">
        <f t="shared" si="0"/>
        <v>37000</v>
      </c>
      <c r="I19" s="5"/>
      <c r="J19" s="5">
        <f t="shared" si="1"/>
        <v>37000</v>
      </c>
    </row>
    <row r="20" spans="1:10" x14ac:dyDescent="0.3">
      <c r="A20" s="21" t="s">
        <v>20</v>
      </c>
      <c r="B20" s="11">
        <v>10</v>
      </c>
      <c r="C20" s="2">
        <v>55</v>
      </c>
      <c r="D20" s="16" t="s">
        <v>21</v>
      </c>
      <c r="E20" s="5">
        <v>8255</v>
      </c>
      <c r="F20" s="5"/>
      <c r="G20" s="5"/>
      <c r="H20" s="5">
        <f t="shared" si="0"/>
        <v>8255</v>
      </c>
      <c r="I20" s="5"/>
      <c r="J20" s="5">
        <f t="shared" si="1"/>
        <v>8255</v>
      </c>
    </row>
    <row r="21" spans="1:10" x14ac:dyDescent="0.3">
      <c r="E21" s="5">
        <v>0</v>
      </c>
      <c r="F21" s="5">
        <v>0</v>
      </c>
      <c r="G21" s="5">
        <v>0</v>
      </c>
      <c r="H21" s="5">
        <f t="shared" si="0"/>
        <v>0</v>
      </c>
      <c r="I21" s="5">
        <v>0</v>
      </c>
      <c r="J21" s="5">
        <f t="shared" si="1"/>
        <v>0</v>
      </c>
    </row>
    <row r="22" spans="1:10" s="4" customFormat="1" x14ac:dyDescent="0.3">
      <c r="A22" s="13" t="s">
        <v>9</v>
      </c>
      <c r="B22" s="14"/>
      <c r="C22" s="14"/>
      <c r="E22" s="20">
        <f>E23+E24+E25+E26</f>
        <v>138550</v>
      </c>
      <c r="F22" s="20">
        <f>F23+F24+F25+F26</f>
        <v>0</v>
      </c>
      <c r="G22" s="20">
        <f>G23+G24+G25+G26</f>
        <v>0</v>
      </c>
      <c r="H22" s="20">
        <f t="shared" si="0"/>
        <v>138550</v>
      </c>
      <c r="I22" s="20">
        <f>I23+I24+I25+I26</f>
        <v>0</v>
      </c>
      <c r="J22" s="20">
        <f t="shared" si="1"/>
        <v>138550</v>
      </c>
    </row>
    <row r="23" spans="1:10" x14ac:dyDescent="0.3">
      <c r="A23" s="17" t="s">
        <v>10</v>
      </c>
      <c r="B23" s="11">
        <v>10</v>
      </c>
      <c r="C23" s="2">
        <v>601</v>
      </c>
      <c r="D23" s="16"/>
      <c r="E23" s="5">
        <v>8000</v>
      </c>
      <c r="F23" s="5"/>
      <c r="G23" s="5"/>
      <c r="H23" s="5">
        <f t="shared" si="0"/>
        <v>8000</v>
      </c>
      <c r="I23" s="5"/>
      <c r="J23" s="5">
        <f t="shared" si="1"/>
        <v>8000</v>
      </c>
    </row>
    <row r="24" spans="1:10" x14ac:dyDescent="0.3">
      <c r="A24" s="17" t="s">
        <v>11</v>
      </c>
      <c r="B24" s="11">
        <v>10</v>
      </c>
      <c r="C24" s="2">
        <v>601</v>
      </c>
      <c r="D24" s="16" t="s">
        <v>8</v>
      </c>
      <c r="E24" s="5">
        <v>123834</v>
      </c>
      <c r="F24" s="5"/>
      <c r="G24" s="5"/>
      <c r="H24" s="5">
        <f t="shared" si="0"/>
        <v>123834</v>
      </c>
      <c r="I24" s="5"/>
      <c r="J24" s="5">
        <f t="shared" si="1"/>
        <v>123834</v>
      </c>
    </row>
    <row r="25" spans="1:10" x14ac:dyDescent="0.3">
      <c r="A25" s="17" t="s">
        <v>22</v>
      </c>
      <c r="B25" s="11">
        <v>10</v>
      </c>
      <c r="C25" s="2">
        <v>601</v>
      </c>
      <c r="D25" s="16" t="s">
        <v>19</v>
      </c>
      <c r="E25" s="5">
        <v>4900</v>
      </c>
      <c r="F25" s="5"/>
      <c r="G25" s="5"/>
      <c r="H25" s="5">
        <f t="shared" si="0"/>
        <v>4900</v>
      </c>
      <c r="I25" s="5"/>
      <c r="J25" s="5">
        <f t="shared" si="1"/>
        <v>4900</v>
      </c>
    </row>
    <row r="26" spans="1:10" x14ac:dyDescent="0.3">
      <c r="A26" s="17" t="s">
        <v>23</v>
      </c>
      <c r="B26" s="11">
        <v>10</v>
      </c>
      <c r="C26" s="2">
        <v>601</v>
      </c>
      <c r="D26" s="16" t="s">
        <v>21</v>
      </c>
      <c r="E26" s="5">
        <v>1816</v>
      </c>
      <c r="F26" s="5"/>
      <c r="G26" s="5"/>
      <c r="H26" s="5">
        <f t="shared" si="0"/>
        <v>1816</v>
      </c>
      <c r="I26" s="5"/>
      <c r="J26" s="5">
        <f t="shared" si="1"/>
        <v>1816</v>
      </c>
    </row>
    <row r="27" spans="1:10" x14ac:dyDescent="0.3">
      <c r="E27" s="1">
        <v>0</v>
      </c>
      <c r="F27" s="1">
        <v>0</v>
      </c>
      <c r="G27" s="1">
        <v>0</v>
      </c>
      <c r="H27" s="1">
        <f t="shared" si="0"/>
        <v>0</v>
      </c>
      <c r="I27" s="1">
        <v>0</v>
      </c>
      <c r="J27" s="1">
        <f t="shared" si="1"/>
        <v>0</v>
      </c>
    </row>
    <row r="28" spans="1:10" x14ac:dyDescent="0.3">
      <c r="E28" s="1">
        <v>0</v>
      </c>
      <c r="F28" s="1">
        <v>0</v>
      </c>
      <c r="G28" s="1">
        <v>0</v>
      </c>
      <c r="H28" s="1">
        <f t="shared" si="0"/>
        <v>0</v>
      </c>
      <c r="I28" s="1">
        <v>0</v>
      </c>
      <c r="J28" s="1">
        <f t="shared" si="1"/>
        <v>0</v>
      </c>
    </row>
    <row r="29" spans="1:10" ht="17.399999999999999" x14ac:dyDescent="0.35">
      <c r="A29" s="7" t="s">
        <v>24</v>
      </c>
      <c r="E29" s="8">
        <f>E30</f>
        <v>17202915</v>
      </c>
      <c r="F29" s="8">
        <f>F30</f>
        <v>143130</v>
      </c>
      <c r="G29" s="8">
        <f>G30</f>
        <v>228428</v>
      </c>
      <c r="H29" s="8">
        <f t="shared" si="0"/>
        <v>17574473</v>
      </c>
      <c r="I29" s="8">
        <f>I30</f>
        <v>0</v>
      </c>
      <c r="J29" s="8">
        <f t="shared" si="1"/>
        <v>17574473</v>
      </c>
    </row>
    <row r="30" spans="1:10" ht="17.399999999999999" x14ac:dyDescent="0.35">
      <c r="A30" s="7" t="s">
        <v>41</v>
      </c>
      <c r="E30" s="8">
        <f>E31+E32</f>
        <v>17202915</v>
      </c>
      <c r="F30" s="8">
        <f>F31+F32</f>
        <v>143130</v>
      </c>
      <c r="G30" s="8">
        <f>G31+G32</f>
        <v>228428</v>
      </c>
      <c r="H30" s="8">
        <f t="shared" si="0"/>
        <v>17574473</v>
      </c>
      <c r="I30" s="8">
        <f>I31+I32</f>
        <v>0</v>
      </c>
      <c r="J30" s="8">
        <f t="shared" si="1"/>
        <v>17574473</v>
      </c>
    </row>
    <row r="31" spans="1:10" ht="15.6" x14ac:dyDescent="0.3">
      <c r="A31" s="9" t="s">
        <v>47</v>
      </c>
      <c r="E31" s="10">
        <f>E34+E39+E53</f>
        <v>16553827</v>
      </c>
      <c r="F31" s="10">
        <f>F34+F39+F53</f>
        <v>143130</v>
      </c>
      <c r="G31" s="10">
        <f>G34+G39+G53</f>
        <v>228428</v>
      </c>
      <c r="H31" s="10">
        <f t="shared" si="0"/>
        <v>16925385</v>
      </c>
      <c r="I31" s="10">
        <f>I34+I39+I53</f>
        <v>0</v>
      </c>
      <c r="J31" s="10">
        <f t="shared" si="1"/>
        <v>16925385</v>
      </c>
    </row>
    <row r="32" spans="1:10" ht="15.6" x14ac:dyDescent="0.3">
      <c r="A32" s="27" t="s">
        <v>42</v>
      </c>
      <c r="E32" s="28">
        <f>E46</f>
        <v>649088</v>
      </c>
      <c r="F32" s="28">
        <f>F46</f>
        <v>0</v>
      </c>
      <c r="G32" s="28">
        <f>G46</f>
        <v>0</v>
      </c>
      <c r="H32" s="28">
        <f t="shared" si="0"/>
        <v>649088</v>
      </c>
      <c r="I32" s="28">
        <f>I46</f>
        <v>0</v>
      </c>
      <c r="J32" s="28">
        <f t="shared" si="1"/>
        <v>649088</v>
      </c>
    </row>
    <row r="33" spans="1:10" x14ac:dyDescent="0.3">
      <c r="E33" s="1">
        <v>0</v>
      </c>
      <c r="F33" s="1">
        <v>0</v>
      </c>
      <c r="G33" s="1">
        <v>0</v>
      </c>
      <c r="H33" s="1">
        <f t="shared" si="0"/>
        <v>0</v>
      </c>
      <c r="I33" s="1">
        <v>0</v>
      </c>
      <c r="J33" s="1">
        <f t="shared" si="1"/>
        <v>0</v>
      </c>
    </row>
    <row r="34" spans="1:10" s="4" customFormat="1" x14ac:dyDescent="0.3">
      <c r="A34" s="13" t="s">
        <v>3</v>
      </c>
      <c r="B34" s="14"/>
      <c r="C34" s="14"/>
      <c r="E34" s="20">
        <f>E35+E36+E37</f>
        <v>13190310</v>
      </c>
      <c r="F34" s="20">
        <f>F35+F36+F37</f>
        <v>-77612</v>
      </c>
      <c r="G34" s="20">
        <f>G35+G36+G37</f>
        <v>123700</v>
      </c>
      <c r="H34" s="20">
        <f t="shared" si="0"/>
        <v>13236398</v>
      </c>
      <c r="I34" s="20">
        <f>I35+I36+I37</f>
        <v>0</v>
      </c>
      <c r="J34" s="20">
        <f t="shared" si="1"/>
        <v>13236398</v>
      </c>
    </row>
    <row r="35" spans="1:10" x14ac:dyDescent="0.3">
      <c r="A35" s="15" t="s">
        <v>16</v>
      </c>
      <c r="B35" s="11">
        <v>10</v>
      </c>
      <c r="C35" s="11">
        <v>50</v>
      </c>
      <c r="D35" s="16" t="s">
        <v>14</v>
      </c>
      <c r="E35" s="5">
        <v>6828783</v>
      </c>
      <c r="F35" s="5"/>
      <c r="G35" s="5"/>
      <c r="H35" s="5">
        <f t="shared" si="0"/>
        <v>6828783</v>
      </c>
      <c r="I35" s="5"/>
      <c r="J35" s="5">
        <f t="shared" si="1"/>
        <v>6828783</v>
      </c>
    </row>
    <row r="36" spans="1:10" x14ac:dyDescent="0.3">
      <c r="A36" s="15" t="s">
        <v>17</v>
      </c>
      <c r="B36" s="11">
        <v>20</v>
      </c>
      <c r="C36" s="11">
        <v>50</v>
      </c>
      <c r="D36" s="16"/>
      <c r="E36" s="5">
        <v>3107383</v>
      </c>
      <c r="F36" s="59">
        <v>-77612</v>
      </c>
      <c r="G36" s="59">
        <v>123700</v>
      </c>
      <c r="H36" s="5">
        <f t="shared" si="0"/>
        <v>3153471</v>
      </c>
      <c r="I36" s="59"/>
      <c r="J36" s="5">
        <f t="shared" si="1"/>
        <v>3153471</v>
      </c>
    </row>
    <row r="37" spans="1:10" x14ac:dyDescent="0.3">
      <c r="A37" s="55" t="s">
        <v>46</v>
      </c>
      <c r="B37" s="53">
        <v>20</v>
      </c>
      <c r="C37" s="53">
        <v>50</v>
      </c>
      <c r="D37" s="54" t="s">
        <v>5</v>
      </c>
      <c r="E37" s="5">
        <v>3254144</v>
      </c>
      <c r="F37" s="5"/>
      <c r="G37" s="5"/>
      <c r="H37" s="5">
        <f t="shared" si="0"/>
        <v>3254144</v>
      </c>
      <c r="I37" s="5"/>
      <c r="J37" s="5">
        <f t="shared" si="1"/>
        <v>3254144</v>
      </c>
    </row>
    <row r="38" spans="1:10" x14ac:dyDescent="0.3">
      <c r="A38" s="22"/>
      <c r="B38" s="11"/>
      <c r="C38" s="11"/>
      <c r="D38" s="16"/>
      <c r="E38" s="5">
        <v>0</v>
      </c>
      <c r="F38" s="5">
        <v>0</v>
      </c>
      <c r="G38" s="5">
        <v>0</v>
      </c>
      <c r="H38" s="5">
        <f t="shared" si="0"/>
        <v>0</v>
      </c>
      <c r="I38" s="5">
        <v>0</v>
      </c>
      <c r="J38" s="5">
        <f t="shared" si="1"/>
        <v>0</v>
      </c>
    </row>
    <row r="39" spans="1:10" s="4" customFormat="1" x14ac:dyDescent="0.3">
      <c r="A39" s="13" t="s">
        <v>40</v>
      </c>
      <c r="B39" s="14"/>
      <c r="C39" s="14"/>
      <c r="E39" s="20">
        <f>E40+E41+E42+E43+E44</f>
        <v>3355417</v>
      </c>
      <c r="F39" s="20">
        <f>F40+F41+F42+F43+F44</f>
        <v>220742</v>
      </c>
      <c r="G39" s="20">
        <f>G40+G41+G42+G43+G44</f>
        <v>104728</v>
      </c>
      <c r="H39" s="20">
        <f t="shared" si="0"/>
        <v>3680887</v>
      </c>
      <c r="I39" s="20">
        <f>I40+I41+I42+I43+I44</f>
        <v>0</v>
      </c>
      <c r="J39" s="20">
        <f t="shared" si="1"/>
        <v>3680887</v>
      </c>
    </row>
    <row r="40" spans="1:10" x14ac:dyDescent="0.3">
      <c r="A40" s="15" t="s">
        <v>6</v>
      </c>
      <c r="B40" s="11">
        <v>20</v>
      </c>
      <c r="C40" s="11">
        <v>55</v>
      </c>
      <c r="D40" s="16"/>
      <c r="E40" s="5">
        <v>337067</v>
      </c>
      <c r="F40" s="59">
        <v>220742</v>
      </c>
      <c r="G40" s="59">
        <v>104728</v>
      </c>
      <c r="H40" s="5">
        <f t="shared" si="0"/>
        <v>662537</v>
      </c>
      <c r="I40" s="59"/>
      <c r="J40" s="5">
        <f t="shared" si="1"/>
        <v>662537</v>
      </c>
    </row>
    <row r="41" spans="1:10" x14ac:dyDescent="0.3">
      <c r="A41" s="15" t="s">
        <v>7</v>
      </c>
      <c r="B41" s="11">
        <v>20</v>
      </c>
      <c r="C41" s="11">
        <v>55</v>
      </c>
      <c r="D41" s="16" t="s">
        <v>8</v>
      </c>
      <c r="E41" s="5">
        <v>2487544</v>
      </c>
      <c r="F41" s="5"/>
      <c r="G41" s="5"/>
      <c r="H41" s="5">
        <f t="shared" si="0"/>
        <v>2487544</v>
      </c>
      <c r="I41" s="5"/>
      <c r="J41" s="5">
        <f t="shared" si="1"/>
        <v>2487544</v>
      </c>
    </row>
    <row r="42" spans="1:10" x14ac:dyDescent="0.3">
      <c r="A42" s="21" t="s">
        <v>25</v>
      </c>
      <c r="B42" s="11">
        <v>10</v>
      </c>
      <c r="C42" s="2">
        <v>55</v>
      </c>
      <c r="D42" s="16" t="s">
        <v>26</v>
      </c>
      <c r="E42" s="5">
        <v>5000</v>
      </c>
      <c r="F42" s="5"/>
      <c r="G42" s="5"/>
      <c r="H42" s="5">
        <f t="shared" si="0"/>
        <v>5000</v>
      </c>
      <c r="I42" s="5"/>
      <c r="J42" s="5">
        <f t="shared" si="1"/>
        <v>5000</v>
      </c>
    </row>
    <row r="43" spans="1:10" x14ac:dyDescent="0.3">
      <c r="A43" s="21" t="s">
        <v>18</v>
      </c>
      <c r="B43" s="11">
        <v>10</v>
      </c>
      <c r="C43" s="11">
        <v>5</v>
      </c>
      <c r="D43" s="16" t="s">
        <v>19</v>
      </c>
      <c r="E43" s="5">
        <v>450000</v>
      </c>
      <c r="F43" s="5"/>
      <c r="G43" s="5"/>
      <c r="H43" s="5">
        <f t="shared" si="0"/>
        <v>450000</v>
      </c>
      <c r="I43" s="5"/>
      <c r="J43" s="5">
        <f t="shared" si="1"/>
        <v>450000</v>
      </c>
    </row>
    <row r="44" spans="1:10" x14ac:dyDescent="0.3">
      <c r="A44" s="21" t="s">
        <v>20</v>
      </c>
      <c r="B44" s="11">
        <v>10</v>
      </c>
      <c r="C44" s="2">
        <v>55</v>
      </c>
      <c r="D44" s="16" t="s">
        <v>21</v>
      </c>
      <c r="E44" s="5">
        <v>75806</v>
      </c>
      <c r="F44" s="5"/>
      <c r="G44" s="5"/>
      <c r="H44" s="5">
        <f t="shared" si="0"/>
        <v>75806</v>
      </c>
      <c r="I44" s="5"/>
      <c r="J44" s="5">
        <f t="shared" si="1"/>
        <v>75806</v>
      </c>
    </row>
    <row r="45" spans="1:10" x14ac:dyDescent="0.3">
      <c r="E45" s="5">
        <v>0</v>
      </c>
      <c r="F45" s="5">
        <v>0</v>
      </c>
      <c r="G45" s="5">
        <v>0</v>
      </c>
      <c r="H45" s="5">
        <f t="shared" si="0"/>
        <v>0</v>
      </c>
      <c r="I45" s="5">
        <v>0</v>
      </c>
      <c r="J45" s="5">
        <f t="shared" si="1"/>
        <v>0</v>
      </c>
    </row>
    <row r="46" spans="1:10" s="4" customFormat="1" x14ac:dyDescent="0.3">
      <c r="A46" s="13" t="s">
        <v>9</v>
      </c>
      <c r="B46" s="14"/>
      <c r="C46" s="14"/>
      <c r="E46" s="20">
        <f>E47+E48+E49+E50+E51</f>
        <v>649088</v>
      </c>
      <c r="F46" s="20">
        <f>F47+F48+F49+F50+F51</f>
        <v>0</v>
      </c>
      <c r="G46" s="20">
        <f>G47+G48+G49+G50+G51</f>
        <v>0</v>
      </c>
      <c r="H46" s="20">
        <f t="shared" si="0"/>
        <v>649088</v>
      </c>
      <c r="I46" s="20">
        <f>I47+I48+I49+I50+I51</f>
        <v>0</v>
      </c>
      <c r="J46" s="20">
        <f t="shared" si="1"/>
        <v>649088</v>
      </c>
    </row>
    <row r="47" spans="1:10" x14ac:dyDescent="0.3">
      <c r="A47" s="17" t="s">
        <v>10</v>
      </c>
      <c r="B47" s="11">
        <v>10</v>
      </c>
      <c r="C47" s="2">
        <v>601</v>
      </c>
      <c r="D47" s="16"/>
      <c r="E47" s="5">
        <v>25000</v>
      </c>
      <c r="F47" s="5"/>
      <c r="G47" s="5"/>
      <c r="H47" s="5">
        <f t="shared" si="0"/>
        <v>25000</v>
      </c>
      <c r="I47" s="5"/>
      <c r="J47" s="5">
        <f t="shared" si="1"/>
        <v>25000</v>
      </c>
    </row>
    <row r="48" spans="1:10" x14ac:dyDescent="0.3">
      <c r="A48" s="17" t="s">
        <v>11</v>
      </c>
      <c r="B48" s="11">
        <v>10</v>
      </c>
      <c r="C48" s="2">
        <v>601</v>
      </c>
      <c r="D48" s="16" t="s">
        <v>8</v>
      </c>
      <c r="E48" s="5">
        <v>547261</v>
      </c>
      <c r="F48" s="5"/>
      <c r="G48" s="5"/>
      <c r="H48" s="5">
        <f t="shared" si="0"/>
        <v>547261</v>
      </c>
      <c r="I48" s="5"/>
      <c r="J48" s="5">
        <f t="shared" si="1"/>
        <v>547261</v>
      </c>
    </row>
    <row r="49" spans="1:10" x14ac:dyDescent="0.3">
      <c r="A49" s="17" t="s">
        <v>27</v>
      </c>
      <c r="B49" s="11">
        <v>10</v>
      </c>
      <c r="C49" s="2">
        <v>601</v>
      </c>
      <c r="D49" s="16" t="s">
        <v>26</v>
      </c>
      <c r="E49" s="5">
        <v>150</v>
      </c>
      <c r="F49" s="5"/>
      <c r="G49" s="5"/>
      <c r="H49" s="5">
        <f t="shared" si="0"/>
        <v>150</v>
      </c>
      <c r="I49" s="5"/>
      <c r="J49" s="5">
        <f t="shared" si="1"/>
        <v>150</v>
      </c>
    </row>
    <row r="50" spans="1:10" x14ac:dyDescent="0.3">
      <c r="A50" s="17" t="s">
        <v>22</v>
      </c>
      <c r="B50" s="11">
        <v>10</v>
      </c>
      <c r="C50" s="2">
        <v>601</v>
      </c>
      <c r="D50" s="16" t="s">
        <v>19</v>
      </c>
      <c r="E50" s="5">
        <v>60000</v>
      </c>
      <c r="F50" s="5"/>
      <c r="G50" s="5"/>
      <c r="H50" s="5">
        <f t="shared" si="0"/>
        <v>60000</v>
      </c>
      <c r="I50" s="5"/>
      <c r="J50" s="5">
        <f t="shared" si="1"/>
        <v>60000</v>
      </c>
    </row>
    <row r="51" spans="1:10" x14ac:dyDescent="0.3">
      <c r="A51" s="17" t="s">
        <v>23</v>
      </c>
      <c r="B51" s="11">
        <v>10</v>
      </c>
      <c r="C51" s="2">
        <v>601</v>
      </c>
      <c r="D51" s="16" t="s">
        <v>21</v>
      </c>
      <c r="E51" s="5">
        <v>16677</v>
      </c>
      <c r="F51" s="5"/>
      <c r="G51" s="5"/>
      <c r="H51" s="5">
        <f t="shared" si="0"/>
        <v>16677</v>
      </c>
      <c r="I51" s="5"/>
      <c r="J51" s="5">
        <f t="shared" si="1"/>
        <v>16677</v>
      </c>
    </row>
    <row r="52" spans="1:10" x14ac:dyDescent="0.3">
      <c r="A52" s="17"/>
      <c r="B52" s="11"/>
      <c r="D52" s="16"/>
      <c r="E52" s="5"/>
      <c r="F52" s="5"/>
      <c r="G52" s="5"/>
      <c r="H52" s="5">
        <f t="shared" si="0"/>
        <v>0</v>
      </c>
      <c r="I52" s="5"/>
      <c r="J52" s="5">
        <f t="shared" si="1"/>
        <v>0</v>
      </c>
    </row>
    <row r="53" spans="1:10" s="4" customFormat="1" x14ac:dyDescent="0.3">
      <c r="A53" s="13" t="s">
        <v>12</v>
      </c>
      <c r="B53" s="11">
        <v>60</v>
      </c>
      <c r="C53" s="11">
        <v>61</v>
      </c>
      <c r="D53" s="12"/>
      <c r="E53" s="20">
        <v>8100</v>
      </c>
      <c r="F53" s="20"/>
      <c r="G53" s="20"/>
      <c r="H53" s="20">
        <f t="shared" si="0"/>
        <v>8100</v>
      </c>
      <c r="I53" s="20"/>
      <c r="J53" s="20">
        <f t="shared" si="1"/>
        <v>8100</v>
      </c>
    </row>
    <row r="54" spans="1:10" x14ac:dyDescent="0.3">
      <c r="A54" s="15"/>
      <c r="B54" s="11"/>
      <c r="C54" s="11"/>
      <c r="D54" s="16"/>
      <c r="E54" s="1">
        <v>0</v>
      </c>
      <c r="F54" s="1">
        <v>0</v>
      </c>
      <c r="G54" s="1">
        <v>0</v>
      </c>
      <c r="H54" s="1">
        <f t="shared" si="0"/>
        <v>0</v>
      </c>
      <c r="I54" s="1">
        <v>0</v>
      </c>
      <c r="J54" s="1">
        <f t="shared" si="1"/>
        <v>0</v>
      </c>
    </row>
    <row r="55" spans="1:10" x14ac:dyDescent="0.3">
      <c r="E55" s="1">
        <v>0</v>
      </c>
      <c r="F55" s="1">
        <v>0</v>
      </c>
      <c r="G55" s="1">
        <v>0</v>
      </c>
      <c r="H55" s="1">
        <f t="shared" si="0"/>
        <v>0</v>
      </c>
      <c r="I55" s="1">
        <v>0</v>
      </c>
      <c r="J55" s="1">
        <f t="shared" si="1"/>
        <v>0</v>
      </c>
    </row>
    <row r="56" spans="1:10" ht="17.399999999999999" x14ac:dyDescent="0.35">
      <c r="A56" s="7" t="s">
        <v>28</v>
      </c>
      <c r="E56" s="8">
        <f>E57</f>
        <v>2732697</v>
      </c>
      <c r="F56" s="8">
        <f>F57</f>
        <v>-1285</v>
      </c>
      <c r="G56" s="8">
        <f>G57</f>
        <v>5258</v>
      </c>
      <c r="H56" s="8">
        <f t="shared" si="0"/>
        <v>2736670</v>
      </c>
      <c r="I56" s="8">
        <f>I57</f>
        <v>0</v>
      </c>
      <c r="J56" s="8">
        <f t="shared" si="1"/>
        <v>2736670</v>
      </c>
    </row>
    <row r="57" spans="1:10" ht="17.399999999999999" x14ac:dyDescent="0.35">
      <c r="A57" s="7" t="s">
        <v>41</v>
      </c>
      <c r="E57" s="8">
        <f>E58+E59</f>
        <v>2732697</v>
      </c>
      <c r="F57" s="8">
        <f>F58+F59</f>
        <v>-1285</v>
      </c>
      <c r="G57" s="8">
        <f>G58+G59</f>
        <v>5258</v>
      </c>
      <c r="H57" s="8">
        <f t="shared" si="0"/>
        <v>2736670</v>
      </c>
      <c r="I57" s="8">
        <f>I58+I59</f>
        <v>0</v>
      </c>
      <c r="J57" s="8">
        <f t="shared" si="1"/>
        <v>2736670</v>
      </c>
    </row>
    <row r="58" spans="1:10" ht="15.6" x14ac:dyDescent="0.3">
      <c r="A58" s="9" t="s">
        <v>47</v>
      </c>
      <c r="E58" s="10">
        <f>E61+E66</f>
        <v>2710943</v>
      </c>
      <c r="F58" s="10">
        <f>F61+F66</f>
        <v>-1285</v>
      </c>
      <c r="G58" s="10">
        <f>G61+G66</f>
        <v>5258</v>
      </c>
      <c r="H58" s="10">
        <f t="shared" si="0"/>
        <v>2714916</v>
      </c>
      <c r="I58" s="10">
        <f>I61+I66</f>
        <v>0</v>
      </c>
      <c r="J58" s="10">
        <f t="shared" si="1"/>
        <v>2714916</v>
      </c>
    </row>
    <row r="59" spans="1:10" ht="15.6" x14ac:dyDescent="0.3">
      <c r="A59" s="27" t="s">
        <v>42</v>
      </c>
      <c r="E59" s="28">
        <f>E72</f>
        <v>21754</v>
      </c>
      <c r="F59" s="28">
        <f>F72</f>
        <v>0</v>
      </c>
      <c r="G59" s="28">
        <f>G72</f>
        <v>0</v>
      </c>
      <c r="H59" s="28">
        <f t="shared" si="0"/>
        <v>21754</v>
      </c>
      <c r="I59" s="28">
        <f>I72</f>
        <v>0</v>
      </c>
      <c r="J59" s="28">
        <f t="shared" si="1"/>
        <v>21754</v>
      </c>
    </row>
    <row r="60" spans="1:10" x14ac:dyDescent="0.3">
      <c r="E60" s="1">
        <v>0</v>
      </c>
      <c r="F60" s="1">
        <v>0</v>
      </c>
      <c r="G60" s="1">
        <v>0</v>
      </c>
      <c r="H60" s="1">
        <f t="shared" si="0"/>
        <v>0</v>
      </c>
      <c r="I60" s="1">
        <v>0</v>
      </c>
      <c r="J60" s="1">
        <f t="shared" si="1"/>
        <v>0</v>
      </c>
    </row>
    <row r="61" spans="1:10" s="4" customFormat="1" x14ac:dyDescent="0.3">
      <c r="A61" s="13" t="s">
        <v>3</v>
      </c>
      <c r="B61" s="14"/>
      <c r="C61" s="14"/>
      <c r="E61" s="6">
        <f>E62+E63+E64</f>
        <v>2586154</v>
      </c>
      <c r="F61" s="6">
        <f>F62+F63+F64</f>
        <v>-1100</v>
      </c>
      <c r="G61" s="6">
        <f>G62+G63+G64</f>
        <v>0</v>
      </c>
      <c r="H61" s="6">
        <f t="shared" si="0"/>
        <v>2585054</v>
      </c>
      <c r="I61" s="6">
        <f>I62+I63+I64</f>
        <v>0</v>
      </c>
      <c r="J61" s="6">
        <f t="shared" si="1"/>
        <v>2585054</v>
      </c>
    </row>
    <row r="62" spans="1:10" x14ac:dyDescent="0.3">
      <c r="A62" s="15" t="s">
        <v>16</v>
      </c>
      <c r="B62" s="11">
        <v>10</v>
      </c>
      <c r="C62" s="11">
        <v>50</v>
      </c>
      <c r="D62" s="16" t="s">
        <v>14</v>
      </c>
      <c r="E62" s="5">
        <v>1527491</v>
      </c>
      <c r="F62" s="5"/>
      <c r="G62" s="5"/>
      <c r="H62" s="5">
        <f t="shared" si="0"/>
        <v>1527491</v>
      </c>
      <c r="I62" s="5"/>
      <c r="J62" s="5">
        <f t="shared" si="1"/>
        <v>1527491</v>
      </c>
    </row>
    <row r="63" spans="1:10" x14ac:dyDescent="0.3">
      <c r="A63" s="15" t="s">
        <v>17</v>
      </c>
      <c r="B63" s="11">
        <v>20</v>
      </c>
      <c r="C63" s="11">
        <v>50</v>
      </c>
      <c r="D63" s="16"/>
      <c r="E63" s="5">
        <v>290324</v>
      </c>
      <c r="F63" s="59">
        <v>-1100</v>
      </c>
      <c r="G63" s="5"/>
      <c r="H63" s="5">
        <f t="shared" si="0"/>
        <v>289224</v>
      </c>
      <c r="I63" s="5"/>
      <c r="J63" s="5">
        <f t="shared" si="1"/>
        <v>289224</v>
      </c>
    </row>
    <row r="64" spans="1:10" x14ac:dyDescent="0.3">
      <c r="A64" s="55" t="s">
        <v>46</v>
      </c>
      <c r="B64" s="53">
        <v>20</v>
      </c>
      <c r="C64" s="53">
        <v>50</v>
      </c>
      <c r="D64" s="54" t="s">
        <v>5</v>
      </c>
      <c r="E64" s="5">
        <v>768339</v>
      </c>
      <c r="F64" s="5"/>
      <c r="G64" s="5"/>
      <c r="H64" s="5">
        <f t="shared" si="0"/>
        <v>768339</v>
      </c>
      <c r="I64" s="5"/>
      <c r="J64" s="5">
        <f t="shared" si="1"/>
        <v>768339</v>
      </c>
    </row>
    <row r="65" spans="1:10" x14ac:dyDescent="0.3">
      <c r="A65" s="23"/>
      <c r="B65" s="11"/>
      <c r="C65" s="11"/>
      <c r="D65" s="16"/>
      <c r="E65" s="5">
        <v>0</v>
      </c>
      <c r="F65" s="5">
        <v>0</v>
      </c>
      <c r="G65" s="5">
        <v>0</v>
      </c>
      <c r="H65" s="5">
        <f t="shared" si="0"/>
        <v>0</v>
      </c>
      <c r="I65" s="5">
        <v>0</v>
      </c>
      <c r="J65" s="5">
        <f t="shared" si="1"/>
        <v>0</v>
      </c>
    </row>
    <row r="66" spans="1:10" s="4" customFormat="1" x14ac:dyDescent="0.3">
      <c r="A66" s="13" t="s">
        <v>40</v>
      </c>
      <c r="B66" s="14"/>
      <c r="C66" s="14"/>
      <c r="E66" s="20">
        <f>E67+E68+E69+E70</f>
        <v>124789</v>
      </c>
      <c r="F66" s="20">
        <f>F67+F68+F69+F70</f>
        <v>-185</v>
      </c>
      <c r="G66" s="20">
        <f>G67+G68+G69+G70</f>
        <v>5258</v>
      </c>
      <c r="H66" s="20">
        <f t="shared" si="0"/>
        <v>129862</v>
      </c>
      <c r="I66" s="20">
        <f>I67+I68+I69+I70</f>
        <v>0</v>
      </c>
      <c r="J66" s="20">
        <f t="shared" si="1"/>
        <v>129862</v>
      </c>
    </row>
    <row r="67" spans="1:10" x14ac:dyDescent="0.3">
      <c r="A67" s="15" t="s">
        <v>6</v>
      </c>
      <c r="B67" s="11">
        <v>20</v>
      </c>
      <c r="C67" s="11">
        <v>55</v>
      </c>
      <c r="D67" s="16"/>
      <c r="E67" s="5">
        <v>25909</v>
      </c>
      <c r="F67" s="59">
        <v>-185</v>
      </c>
      <c r="G67" s="59">
        <v>5258</v>
      </c>
      <c r="H67" s="5">
        <f t="shared" si="0"/>
        <v>30982</v>
      </c>
      <c r="I67" s="59"/>
      <c r="J67" s="5">
        <f t="shared" si="1"/>
        <v>30982</v>
      </c>
    </row>
    <row r="68" spans="1:10" x14ac:dyDescent="0.3">
      <c r="A68" s="15" t="s">
        <v>7</v>
      </c>
      <c r="B68" s="11">
        <v>20</v>
      </c>
      <c r="C68" s="11">
        <v>55</v>
      </c>
      <c r="D68" s="16" t="s">
        <v>8</v>
      </c>
      <c r="E68" s="5">
        <v>53161</v>
      </c>
      <c r="F68" s="5"/>
      <c r="G68" s="5"/>
      <c r="H68" s="5">
        <f t="shared" si="0"/>
        <v>53161</v>
      </c>
      <c r="I68" s="5"/>
      <c r="J68" s="5">
        <f t="shared" si="1"/>
        <v>53161</v>
      </c>
    </row>
    <row r="69" spans="1:10" x14ac:dyDescent="0.3">
      <c r="A69" s="21" t="s">
        <v>18</v>
      </c>
      <c r="B69" s="11">
        <v>10</v>
      </c>
      <c r="C69" s="11">
        <v>5</v>
      </c>
      <c r="D69" s="16" t="s">
        <v>19</v>
      </c>
      <c r="E69" s="5">
        <v>40000</v>
      </c>
      <c r="F69" s="5"/>
      <c r="G69" s="5"/>
      <c r="H69" s="5">
        <f t="shared" si="0"/>
        <v>40000</v>
      </c>
      <c r="I69" s="5"/>
      <c r="J69" s="5">
        <f t="shared" si="1"/>
        <v>40000</v>
      </c>
    </row>
    <row r="70" spans="1:10" x14ac:dyDescent="0.3">
      <c r="A70" s="21" t="s">
        <v>20</v>
      </c>
      <c r="B70" s="11">
        <v>10</v>
      </c>
      <c r="C70" s="2">
        <v>55</v>
      </c>
      <c r="D70" s="16" t="s">
        <v>21</v>
      </c>
      <c r="E70" s="5">
        <v>5719</v>
      </c>
      <c r="F70" s="5"/>
      <c r="G70" s="5"/>
      <c r="H70" s="5">
        <f t="shared" si="0"/>
        <v>5719</v>
      </c>
      <c r="I70" s="5"/>
      <c r="J70" s="5">
        <f t="shared" si="1"/>
        <v>5719</v>
      </c>
    </row>
    <row r="71" spans="1:10" x14ac:dyDescent="0.3">
      <c r="E71" s="5">
        <v>0</v>
      </c>
      <c r="F71" s="5">
        <v>0</v>
      </c>
      <c r="G71" s="5">
        <v>0</v>
      </c>
      <c r="H71" s="5">
        <f t="shared" ref="H71:H134" si="2">E71+F71+G71</f>
        <v>0</v>
      </c>
      <c r="I71" s="5">
        <v>0</v>
      </c>
      <c r="J71" s="5">
        <f t="shared" ref="J71:J134" si="3">H71+I71</f>
        <v>0</v>
      </c>
    </row>
    <row r="72" spans="1:10" s="4" customFormat="1" x14ac:dyDescent="0.3">
      <c r="A72" s="13" t="s">
        <v>9</v>
      </c>
      <c r="B72" s="14"/>
      <c r="C72" s="14"/>
      <c r="E72" s="20">
        <f>E73+E74+E75+E76</f>
        <v>21754</v>
      </c>
      <c r="F72" s="20">
        <f>F73+F74+F75+F76</f>
        <v>0</v>
      </c>
      <c r="G72" s="20">
        <f>G73+G74+G75+G76</f>
        <v>0</v>
      </c>
      <c r="H72" s="20">
        <f t="shared" si="2"/>
        <v>21754</v>
      </c>
      <c r="I72" s="20">
        <f>I73+I74+I75+I76</f>
        <v>0</v>
      </c>
      <c r="J72" s="20">
        <f t="shared" si="3"/>
        <v>21754</v>
      </c>
    </row>
    <row r="73" spans="1:10" x14ac:dyDescent="0.3">
      <c r="A73" s="17" t="s">
        <v>10</v>
      </c>
      <c r="B73" s="11">
        <v>10</v>
      </c>
      <c r="C73" s="2">
        <v>601</v>
      </c>
      <c r="D73" s="16"/>
      <c r="E73" s="5">
        <v>3000</v>
      </c>
      <c r="F73" s="5"/>
      <c r="G73" s="5"/>
      <c r="H73" s="5">
        <f t="shared" si="2"/>
        <v>3000</v>
      </c>
      <c r="I73" s="5"/>
      <c r="J73" s="5">
        <f t="shared" si="3"/>
        <v>3000</v>
      </c>
    </row>
    <row r="74" spans="1:10" x14ac:dyDescent="0.3">
      <c r="A74" s="17" t="s">
        <v>11</v>
      </c>
      <c r="B74" s="11">
        <v>10</v>
      </c>
      <c r="C74" s="2">
        <v>601</v>
      </c>
      <c r="D74" s="16" t="s">
        <v>8</v>
      </c>
      <c r="E74" s="5">
        <v>11696</v>
      </c>
      <c r="F74" s="5"/>
      <c r="G74" s="5"/>
      <c r="H74" s="5">
        <f t="shared" si="2"/>
        <v>11696</v>
      </c>
      <c r="I74" s="5"/>
      <c r="J74" s="5">
        <f t="shared" si="3"/>
        <v>11696</v>
      </c>
    </row>
    <row r="75" spans="1:10" x14ac:dyDescent="0.3">
      <c r="A75" s="17" t="s">
        <v>22</v>
      </c>
      <c r="B75" s="11">
        <v>10</v>
      </c>
      <c r="C75" s="2">
        <v>601</v>
      </c>
      <c r="D75" s="16" t="s">
        <v>19</v>
      </c>
      <c r="E75" s="5">
        <v>5800</v>
      </c>
      <c r="F75" s="5"/>
      <c r="G75" s="5"/>
      <c r="H75" s="5">
        <f t="shared" si="2"/>
        <v>5800</v>
      </c>
      <c r="I75" s="5"/>
      <c r="J75" s="5">
        <f t="shared" si="3"/>
        <v>5800</v>
      </c>
    </row>
    <row r="76" spans="1:10" x14ac:dyDescent="0.3">
      <c r="A76" s="17" t="s">
        <v>23</v>
      </c>
      <c r="B76" s="11">
        <v>10</v>
      </c>
      <c r="C76" s="2">
        <v>601</v>
      </c>
      <c r="D76" s="16" t="s">
        <v>21</v>
      </c>
      <c r="E76" s="5">
        <v>1258</v>
      </c>
      <c r="F76" s="5"/>
      <c r="G76" s="5"/>
      <c r="H76" s="5">
        <f t="shared" si="2"/>
        <v>1258</v>
      </c>
      <c r="I76" s="5"/>
      <c r="J76" s="5">
        <f t="shared" si="3"/>
        <v>1258</v>
      </c>
    </row>
    <row r="77" spans="1:10" x14ac:dyDescent="0.3">
      <c r="A77" s="17"/>
      <c r="B77" s="18"/>
      <c r="C77" s="18"/>
      <c r="D77" s="19"/>
      <c r="E77" s="1">
        <v>0</v>
      </c>
      <c r="F77" s="1">
        <v>0</v>
      </c>
      <c r="G77" s="1">
        <v>0</v>
      </c>
      <c r="H77" s="1">
        <f t="shared" si="2"/>
        <v>0</v>
      </c>
      <c r="I77" s="1">
        <v>0</v>
      </c>
      <c r="J77" s="1">
        <f t="shared" si="3"/>
        <v>0</v>
      </c>
    </row>
    <row r="78" spans="1:10" x14ac:dyDescent="0.3">
      <c r="A78" s="17"/>
      <c r="B78" s="18"/>
      <c r="C78" s="18"/>
      <c r="D78" s="19"/>
      <c r="E78" s="1">
        <v>0</v>
      </c>
      <c r="F78" s="1">
        <v>0</v>
      </c>
      <c r="G78" s="1">
        <v>0</v>
      </c>
      <c r="H78" s="1">
        <f t="shared" si="2"/>
        <v>0</v>
      </c>
      <c r="I78" s="1">
        <v>0</v>
      </c>
      <c r="J78" s="1">
        <f t="shared" si="3"/>
        <v>0</v>
      </c>
    </row>
    <row r="79" spans="1:10" ht="17.399999999999999" x14ac:dyDescent="0.35">
      <c r="A79" s="7" t="s">
        <v>29</v>
      </c>
      <c r="B79" s="18"/>
      <c r="C79" s="18"/>
      <c r="D79" s="19"/>
      <c r="E79" s="8">
        <f>E80</f>
        <v>7509784.6489359997</v>
      </c>
      <c r="F79" s="8">
        <f>F80</f>
        <v>3457</v>
      </c>
      <c r="G79" s="8">
        <f>G80</f>
        <v>38363</v>
      </c>
      <c r="H79" s="8">
        <f t="shared" si="2"/>
        <v>7551604.6489359997</v>
      </c>
      <c r="I79" s="8">
        <f>I80</f>
        <v>0</v>
      </c>
      <c r="J79" s="8">
        <f t="shared" si="3"/>
        <v>7551604.6489359997</v>
      </c>
    </row>
    <row r="80" spans="1:10" ht="17.399999999999999" x14ac:dyDescent="0.35">
      <c r="A80" s="7" t="s">
        <v>41</v>
      </c>
      <c r="B80" s="18"/>
      <c r="C80" s="18"/>
      <c r="D80" s="19"/>
      <c r="E80" s="8">
        <f>E81+E82</f>
        <v>7509784.6489359997</v>
      </c>
      <c r="F80" s="8">
        <f>F81+F82</f>
        <v>3457</v>
      </c>
      <c r="G80" s="8">
        <f>G81+G82</f>
        <v>38363</v>
      </c>
      <c r="H80" s="8">
        <f t="shared" si="2"/>
        <v>7551604.6489359997</v>
      </c>
      <c r="I80" s="8">
        <f>I81+I82</f>
        <v>0</v>
      </c>
      <c r="J80" s="8">
        <f t="shared" si="3"/>
        <v>7551604.6489359997</v>
      </c>
    </row>
    <row r="81" spans="1:10" ht="15.6" x14ac:dyDescent="0.3">
      <c r="A81" s="9" t="s">
        <v>47</v>
      </c>
      <c r="B81" s="18"/>
      <c r="C81" s="18"/>
      <c r="D81" s="19"/>
      <c r="E81" s="10">
        <f>E84+E90+E102</f>
        <v>7262562</v>
      </c>
      <c r="F81" s="10">
        <f>F84+F90+F102</f>
        <v>3457</v>
      </c>
      <c r="G81" s="10">
        <f>G84+G90+G102</f>
        <v>38363</v>
      </c>
      <c r="H81" s="10">
        <f t="shared" si="2"/>
        <v>7304382</v>
      </c>
      <c r="I81" s="10">
        <f>I84+I90+I102</f>
        <v>0</v>
      </c>
      <c r="J81" s="10">
        <f t="shared" si="3"/>
        <v>7304382</v>
      </c>
    </row>
    <row r="82" spans="1:10" ht="15.6" x14ac:dyDescent="0.3">
      <c r="A82" s="27" t="s">
        <v>42</v>
      </c>
      <c r="B82" s="18"/>
      <c r="C82" s="18"/>
      <c r="D82" s="19"/>
      <c r="E82" s="28">
        <f>E96</f>
        <v>247222.64893599998</v>
      </c>
      <c r="F82" s="28">
        <f>F96</f>
        <v>0</v>
      </c>
      <c r="G82" s="28">
        <f>G96</f>
        <v>0</v>
      </c>
      <c r="H82" s="28">
        <f t="shared" si="2"/>
        <v>247222.64893599998</v>
      </c>
      <c r="I82" s="28">
        <f>I96</f>
        <v>0</v>
      </c>
      <c r="J82" s="28">
        <f t="shared" si="3"/>
        <v>247222.64893599998</v>
      </c>
    </row>
    <row r="83" spans="1:10" x14ac:dyDescent="0.3">
      <c r="A83" s="17"/>
      <c r="B83" s="18"/>
      <c r="C83" s="18"/>
      <c r="D83" s="19"/>
      <c r="E83" s="1">
        <v>0</v>
      </c>
      <c r="F83" s="1">
        <v>0</v>
      </c>
      <c r="G83" s="1">
        <v>0</v>
      </c>
      <c r="H83" s="1">
        <f t="shared" si="2"/>
        <v>0</v>
      </c>
      <c r="I83" s="1">
        <v>0</v>
      </c>
      <c r="J83" s="1">
        <f t="shared" si="3"/>
        <v>0</v>
      </c>
    </row>
    <row r="84" spans="1:10" s="4" customFormat="1" x14ac:dyDescent="0.3">
      <c r="A84" s="13" t="s">
        <v>3</v>
      </c>
      <c r="B84" s="14"/>
      <c r="C84" s="14"/>
      <c r="E84" s="20">
        <f>E85+E86+E87+E88</f>
        <v>6034385</v>
      </c>
      <c r="F84" s="20">
        <f>F85+F86+F87+F88</f>
        <v>514</v>
      </c>
      <c r="G84" s="20">
        <f>G85+G86+G87+G88</f>
        <v>0</v>
      </c>
      <c r="H84" s="20">
        <f t="shared" si="2"/>
        <v>6034899</v>
      </c>
      <c r="I84" s="20">
        <f>I85+I86+I87+I88</f>
        <v>0</v>
      </c>
      <c r="J84" s="20">
        <f t="shared" si="3"/>
        <v>6034899</v>
      </c>
    </row>
    <row r="85" spans="1:10" x14ac:dyDescent="0.3">
      <c r="A85" s="15" t="s">
        <v>16</v>
      </c>
      <c r="B85" s="11">
        <v>10</v>
      </c>
      <c r="C85" s="11">
        <v>50</v>
      </c>
      <c r="D85" s="16" t="s">
        <v>14</v>
      </c>
      <c r="E85" s="5">
        <v>2515868</v>
      </c>
      <c r="F85" s="5"/>
      <c r="G85" s="5"/>
      <c r="H85" s="5">
        <f t="shared" si="2"/>
        <v>2515868</v>
      </c>
      <c r="I85" s="5"/>
      <c r="J85" s="5">
        <f t="shared" si="3"/>
        <v>2515868</v>
      </c>
    </row>
    <row r="86" spans="1:10" x14ac:dyDescent="0.3">
      <c r="A86" s="15" t="s">
        <v>17</v>
      </c>
      <c r="B86" s="11">
        <v>20</v>
      </c>
      <c r="C86" s="11">
        <v>50</v>
      </c>
      <c r="D86" s="16"/>
      <c r="E86" s="5">
        <v>1304027</v>
      </c>
      <c r="F86" s="59">
        <v>514</v>
      </c>
      <c r="G86" s="5"/>
      <c r="H86" s="5">
        <f t="shared" si="2"/>
        <v>1304541</v>
      </c>
      <c r="I86" s="5"/>
      <c r="J86" s="5">
        <f t="shared" si="3"/>
        <v>1304541</v>
      </c>
    </row>
    <row r="87" spans="1:10" x14ac:dyDescent="0.3">
      <c r="A87" s="15" t="s">
        <v>30</v>
      </c>
      <c r="B87" s="11">
        <v>20</v>
      </c>
      <c r="C87" s="11">
        <v>50</v>
      </c>
      <c r="D87" s="16"/>
      <c r="E87" s="5">
        <v>948990</v>
      </c>
      <c r="F87" s="5"/>
      <c r="G87" s="5"/>
      <c r="H87" s="5">
        <f t="shared" si="2"/>
        <v>948990</v>
      </c>
      <c r="I87" s="5"/>
      <c r="J87" s="5">
        <f t="shared" si="3"/>
        <v>948990</v>
      </c>
    </row>
    <row r="88" spans="1:10" x14ac:dyDescent="0.3">
      <c r="A88" s="55" t="s">
        <v>46</v>
      </c>
      <c r="B88" s="53">
        <v>20</v>
      </c>
      <c r="C88" s="53">
        <v>50</v>
      </c>
      <c r="D88" s="54" t="s">
        <v>5</v>
      </c>
      <c r="E88" s="5">
        <v>1265500</v>
      </c>
      <c r="F88" s="5"/>
      <c r="G88" s="5"/>
      <c r="H88" s="5">
        <f t="shared" si="2"/>
        <v>1265500</v>
      </c>
      <c r="I88" s="5"/>
      <c r="J88" s="5">
        <f t="shared" si="3"/>
        <v>1265500</v>
      </c>
    </row>
    <row r="89" spans="1:10" x14ac:dyDescent="0.3">
      <c r="A89" s="23"/>
      <c r="B89" s="11"/>
      <c r="C89" s="11"/>
      <c r="D89" s="16"/>
      <c r="E89" s="5">
        <v>0</v>
      </c>
      <c r="F89" s="5">
        <v>0</v>
      </c>
      <c r="G89" s="5">
        <v>0</v>
      </c>
      <c r="H89" s="5">
        <f t="shared" si="2"/>
        <v>0</v>
      </c>
      <c r="I89" s="5">
        <v>0</v>
      </c>
      <c r="J89" s="5">
        <f t="shared" si="3"/>
        <v>0</v>
      </c>
    </row>
    <row r="90" spans="1:10" s="4" customFormat="1" x14ac:dyDescent="0.3">
      <c r="A90" s="13" t="s">
        <v>40</v>
      </c>
      <c r="B90" s="14"/>
      <c r="C90" s="14"/>
      <c r="E90" s="20">
        <f>E91+E92+E93+E94</f>
        <v>1222077</v>
      </c>
      <c r="F90" s="20">
        <f>F91+F92+F93+F94</f>
        <v>2943</v>
      </c>
      <c r="G90" s="20">
        <f>G91+G92+G93+G94</f>
        <v>38363</v>
      </c>
      <c r="H90" s="20">
        <f t="shared" si="2"/>
        <v>1263383</v>
      </c>
      <c r="I90" s="20">
        <f>I91+I92+I93+I94</f>
        <v>0</v>
      </c>
      <c r="J90" s="20">
        <f t="shared" si="3"/>
        <v>1263383</v>
      </c>
    </row>
    <row r="91" spans="1:10" x14ac:dyDescent="0.3">
      <c r="A91" s="15" t="s">
        <v>6</v>
      </c>
      <c r="B91" s="11">
        <v>20</v>
      </c>
      <c r="C91" s="11">
        <v>55</v>
      </c>
      <c r="D91" s="16"/>
      <c r="E91" s="5">
        <v>104838</v>
      </c>
      <c r="F91" s="59">
        <v>2943</v>
      </c>
      <c r="G91" s="59">
        <v>38363</v>
      </c>
      <c r="H91" s="5">
        <f t="shared" si="2"/>
        <v>146144</v>
      </c>
      <c r="I91" s="59"/>
      <c r="J91" s="5">
        <f t="shared" si="3"/>
        <v>146144</v>
      </c>
    </row>
    <row r="92" spans="1:10" x14ac:dyDescent="0.3">
      <c r="A92" s="15" t="s">
        <v>7</v>
      </c>
      <c r="B92" s="11">
        <v>20</v>
      </c>
      <c r="C92" s="11">
        <v>55</v>
      </c>
      <c r="D92" s="16" t="s">
        <v>8</v>
      </c>
      <c r="E92" s="5">
        <v>944503</v>
      </c>
      <c r="F92" s="5"/>
      <c r="G92" s="5"/>
      <c r="H92" s="5">
        <f t="shared" si="2"/>
        <v>944503</v>
      </c>
      <c r="I92" s="5"/>
      <c r="J92" s="5">
        <f t="shared" si="3"/>
        <v>944503</v>
      </c>
    </row>
    <row r="93" spans="1:10" x14ac:dyDescent="0.3">
      <c r="A93" s="21" t="s">
        <v>18</v>
      </c>
      <c r="B93" s="11">
        <v>10</v>
      </c>
      <c r="C93" s="11">
        <v>5</v>
      </c>
      <c r="D93" s="16" t="s">
        <v>19</v>
      </c>
      <c r="E93" s="5">
        <v>150000</v>
      </c>
      <c r="F93" s="5"/>
      <c r="G93" s="5"/>
      <c r="H93" s="5">
        <f t="shared" si="2"/>
        <v>150000</v>
      </c>
      <c r="I93" s="5"/>
      <c r="J93" s="5">
        <f t="shared" si="3"/>
        <v>150000</v>
      </c>
    </row>
    <row r="94" spans="1:10" x14ac:dyDescent="0.3">
      <c r="A94" s="21" t="s">
        <v>20</v>
      </c>
      <c r="B94" s="11">
        <v>10</v>
      </c>
      <c r="C94" s="2">
        <v>55</v>
      </c>
      <c r="D94" s="16" t="s">
        <v>21</v>
      </c>
      <c r="E94" s="5">
        <v>22736</v>
      </c>
      <c r="F94" s="5"/>
      <c r="G94" s="5"/>
      <c r="H94" s="5">
        <f t="shared" si="2"/>
        <v>22736</v>
      </c>
      <c r="I94" s="5"/>
      <c r="J94" s="5">
        <f t="shared" si="3"/>
        <v>22736</v>
      </c>
    </row>
    <row r="95" spans="1:10" x14ac:dyDescent="0.3">
      <c r="E95" s="5">
        <v>0</v>
      </c>
      <c r="F95" s="5">
        <v>0</v>
      </c>
      <c r="G95" s="5">
        <v>0</v>
      </c>
      <c r="H95" s="5">
        <f t="shared" si="2"/>
        <v>0</v>
      </c>
      <c r="I95" s="5">
        <v>0</v>
      </c>
      <c r="J95" s="5">
        <f t="shared" si="3"/>
        <v>0</v>
      </c>
    </row>
    <row r="96" spans="1:10" s="4" customFormat="1" x14ac:dyDescent="0.3">
      <c r="A96" s="13" t="s">
        <v>9</v>
      </c>
      <c r="B96" s="14"/>
      <c r="C96" s="14"/>
      <c r="E96" s="20">
        <f>E97+E98+E99+E100</f>
        <v>247222.64893599998</v>
      </c>
      <c r="F96" s="20">
        <f>F97+F98+F99+F100</f>
        <v>0</v>
      </c>
      <c r="G96" s="20">
        <f>G97+G98+G99+G100</f>
        <v>0</v>
      </c>
      <c r="H96" s="20">
        <f t="shared" si="2"/>
        <v>247222.64893599998</v>
      </c>
      <c r="I96" s="20">
        <f>I97+I98+I99+I100</f>
        <v>0</v>
      </c>
      <c r="J96" s="20">
        <f t="shared" si="3"/>
        <v>247222.64893599998</v>
      </c>
    </row>
    <row r="97" spans="1:10" x14ac:dyDescent="0.3">
      <c r="A97" s="17" t="s">
        <v>10</v>
      </c>
      <c r="B97" s="11">
        <v>10</v>
      </c>
      <c r="C97" s="2">
        <v>601</v>
      </c>
      <c r="D97" s="16"/>
      <c r="E97" s="5">
        <v>15000</v>
      </c>
      <c r="F97" s="5"/>
      <c r="G97" s="5"/>
      <c r="H97" s="5">
        <f t="shared" si="2"/>
        <v>15000</v>
      </c>
      <c r="I97" s="5"/>
      <c r="J97" s="5">
        <f t="shared" si="3"/>
        <v>15000</v>
      </c>
    </row>
    <row r="98" spans="1:10" x14ac:dyDescent="0.3">
      <c r="A98" s="17" t="s">
        <v>11</v>
      </c>
      <c r="B98" s="11">
        <v>10</v>
      </c>
      <c r="C98" s="2">
        <v>601</v>
      </c>
      <c r="D98" s="16" t="s">
        <v>8</v>
      </c>
      <c r="E98" s="5">
        <v>207790.64893599998</v>
      </c>
      <c r="F98" s="5"/>
      <c r="G98" s="5"/>
      <c r="H98" s="5">
        <f t="shared" si="2"/>
        <v>207790.64893599998</v>
      </c>
      <c r="I98" s="5"/>
      <c r="J98" s="5">
        <f t="shared" si="3"/>
        <v>207790.64893599998</v>
      </c>
    </row>
    <row r="99" spans="1:10" x14ac:dyDescent="0.3">
      <c r="A99" s="17" t="s">
        <v>22</v>
      </c>
      <c r="B99" s="11">
        <v>10</v>
      </c>
      <c r="C99" s="2">
        <v>601</v>
      </c>
      <c r="D99" s="16" t="s">
        <v>19</v>
      </c>
      <c r="E99" s="5">
        <v>19430</v>
      </c>
      <c r="F99" s="5"/>
      <c r="G99" s="5"/>
      <c r="H99" s="5">
        <f t="shared" si="2"/>
        <v>19430</v>
      </c>
      <c r="I99" s="5"/>
      <c r="J99" s="5">
        <f t="shared" si="3"/>
        <v>19430</v>
      </c>
    </row>
    <row r="100" spans="1:10" x14ac:dyDescent="0.3">
      <c r="A100" s="17" t="s">
        <v>23</v>
      </c>
      <c r="B100" s="11">
        <v>10</v>
      </c>
      <c r="C100" s="2">
        <v>601</v>
      </c>
      <c r="D100" s="16" t="s">
        <v>21</v>
      </c>
      <c r="E100" s="5">
        <v>5002</v>
      </c>
      <c r="F100" s="5"/>
      <c r="G100" s="5"/>
      <c r="H100" s="5">
        <f t="shared" si="2"/>
        <v>5002</v>
      </c>
      <c r="I100" s="5"/>
      <c r="J100" s="5">
        <f t="shared" si="3"/>
        <v>5002</v>
      </c>
    </row>
    <row r="101" spans="1:10" x14ac:dyDescent="0.3">
      <c r="A101" s="17"/>
      <c r="B101" s="11"/>
      <c r="D101" s="16"/>
      <c r="E101" s="5"/>
      <c r="F101" s="5"/>
      <c r="G101" s="5"/>
      <c r="H101" s="5">
        <f t="shared" si="2"/>
        <v>0</v>
      </c>
      <c r="I101" s="5"/>
      <c r="J101" s="5">
        <f t="shared" si="3"/>
        <v>0</v>
      </c>
    </row>
    <row r="102" spans="1:10" s="4" customFormat="1" x14ac:dyDescent="0.3">
      <c r="A102" s="13" t="s">
        <v>12</v>
      </c>
      <c r="B102" s="11">
        <v>60</v>
      </c>
      <c r="C102" s="11">
        <v>61</v>
      </c>
      <c r="D102" s="12"/>
      <c r="E102" s="20">
        <v>6100</v>
      </c>
      <c r="F102" s="20"/>
      <c r="G102" s="20"/>
      <c r="H102" s="20">
        <f t="shared" si="2"/>
        <v>6100</v>
      </c>
      <c r="I102" s="20"/>
      <c r="J102" s="20">
        <f t="shared" si="3"/>
        <v>6100</v>
      </c>
    </row>
    <row r="103" spans="1:10" x14ac:dyDescent="0.3">
      <c r="A103" s="17"/>
      <c r="B103" s="18"/>
      <c r="C103" s="18"/>
      <c r="D103" s="19"/>
      <c r="E103" s="1">
        <v>0</v>
      </c>
      <c r="F103" s="1">
        <v>0</v>
      </c>
      <c r="G103" s="1">
        <v>0</v>
      </c>
      <c r="H103" s="1">
        <f t="shared" si="2"/>
        <v>0</v>
      </c>
      <c r="I103" s="1">
        <v>0</v>
      </c>
      <c r="J103" s="1">
        <f t="shared" si="3"/>
        <v>0</v>
      </c>
    </row>
    <row r="104" spans="1:10" x14ac:dyDescent="0.3">
      <c r="A104" s="17"/>
      <c r="B104" s="18"/>
      <c r="C104" s="18"/>
      <c r="D104" s="19"/>
      <c r="E104" s="1">
        <v>0</v>
      </c>
      <c r="F104" s="1">
        <v>0</v>
      </c>
      <c r="G104" s="1">
        <v>0</v>
      </c>
      <c r="H104" s="1">
        <f t="shared" si="2"/>
        <v>0</v>
      </c>
      <c r="I104" s="1">
        <v>0</v>
      </c>
      <c r="J104" s="1">
        <f t="shared" si="3"/>
        <v>0</v>
      </c>
    </row>
    <row r="105" spans="1:10" ht="17.399999999999999" x14ac:dyDescent="0.35">
      <c r="A105" s="7" t="s">
        <v>31</v>
      </c>
      <c r="B105" s="18"/>
      <c r="C105" s="18"/>
      <c r="D105" s="19"/>
      <c r="E105" s="8">
        <f>E106</f>
        <v>4577180.8214959996</v>
      </c>
      <c r="F105" s="8">
        <f>F106</f>
        <v>-1209</v>
      </c>
      <c r="G105" s="8">
        <f>G106</f>
        <v>31171</v>
      </c>
      <c r="H105" s="8">
        <f t="shared" si="2"/>
        <v>4607142.8214959996</v>
      </c>
      <c r="I105" s="8">
        <f>I106</f>
        <v>-246200</v>
      </c>
      <c r="J105" s="8">
        <f t="shared" si="3"/>
        <v>4360942.8214959996</v>
      </c>
    </row>
    <row r="106" spans="1:10" ht="17.399999999999999" x14ac:dyDescent="0.35">
      <c r="A106" s="7" t="s">
        <v>41</v>
      </c>
      <c r="B106" s="18"/>
      <c r="C106" s="18"/>
      <c r="D106" s="19"/>
      <c r="E106" s="8">
        <f>E107+E108</f>
        <v>4577180.8214959996</v>
      </c>
      <c r="F106" s="8">
        <f>F107+F108</f>
        <v>-1209</v>
      </c>
      <c r="G106" s="8">
        <f>G107+G108</f>
        <v>31171</v>
      </c>
      <c r="H106" s="8">
        <f t="shared" si="2"/>
        <v>4607142.8214959996</v>
      </c>
      <c r="I106" s="8">
        <f>I107+I108</f>
        <v>-246200</v>
      </c>
      <c r="J106" s="8">
        <f t="shared" si="3"/>
        <v>4360942.8214959996</v>
      </c>
    </row>
    <row r="107" spans="1:10" ht="15.6" x14ac:dyDescent="0.3">
      <c r="A107" s="9" t="s">
        <v>47</v>
      </c>
      <c r="B107" s="18"/>
      <c r="C107" s="18"/>
      <c r="D107" s="19"/>
      <c r="E107" s="10">
        <f>E110+E115+E127</f>
        <v>4316605</v>
      </c>
      <c r="F107" s="10">
        <f>F110+F115+F127</f>
        <v>-1209</v>
      </c>
      <c r="G107" s="10">
        <f>G110+G115+G127</f>
        <v>31171</v>
      </c>
      <c r="H107" s="10">
        <f t="shared" si="2"/>
        <v>4346567</v>
      </c>
      <c r="I107" s="10">
        <f>I110+I115+I127</f>
        <v>-246200</v>
      </c>
      <c r="J107" s="10">
        <f t="shared" si="3"/>
        <v>4100367</v>
      </c>
    </row>
    <row r="108" spans="1:10" ht="15.6" x14ac:dyDescent="0.3">
      <c r="A108" s="27" t="s">
        <v>42</v>
      </c>
      <c r="B108" s="18"/>
      <c r="C108" s="18"/>
      <c r="D108" s="19"/>
      <c r="E108" s="28">
        <f>E121</f>
        <v>260575.82149600002</v>
      </c>
      <c r="F108" s="28">
        <f>F121</f>
        <v>0</v>
      </c>
      <c r="G108" s="28">
        <f>G121</f>
        <v>0</v>
      </c>
      <c r="H108" s="28">
        <f t="shared" si="2"/>
        <v>260575.82149600002</v>
      </c>
      <c r="I108" s="28">
        <f>I121</f>
        <v>0</v>
      </c>
      <c r="J108" s="28">
        <f t="shared" si="3"/>
        <v>260575.82149600002</v>
      </c>
    </row>
    <row r="109" spans="1:10" x14ac:dyDescent="0.3">
      <c r="A109" s="17"/>
      <c r="B109" s="18"/>
      <c r="C109" s="18"/>
      <c r="D109" s="19"/>
      <c r="E109" s="5">
        <v>0</v>
      </c>
      <c r="F109" s="5">
        <v>0</v>
      </c>
      <c r="G109" s="5">
        <v>0</v>
      </c>
      <c r="H109" s="5">
        <f t="shared" si="2"/>
        <v>0</v>
      </c>
      <c r="I109" s="5">
        <v>0</v>
      </c>
      <c r="J109" s="5">
        <f t="shared" si="3"/>
        <v>0</v>
      </c>
    </row>
    <row r="110" spans="1:10" s="4" customFormat="1" x14ac:dyDescent="0.3">
      <c r="A110" s="13" t="s">
        <v>3</v>
      </c>
      <c r="B110" s="14"/>
      <c r="C110" s="14"/>
      <c r="E110" s="20">
        <f>E111+E112+E113</f>
        <v>3080991</v>
      </c>
      <c r="F110" s="20">
        <f>F111+F112+F113</f>
        <v>-800</v>
      </c>
      <c r="G110" s="20">
        <f>G111+G112+G113</f>
        <v>0</v>
      </c>
      <c r="H110" s="20">
        <f t="shared" si="2"/>
        <v>3080191</v>
      </c>
      <c r="I110" s="20">
        <f>I111+I112+I113</f>
        <v>0</v>
      </c>
      <c r="J110" s="20">
        <f t="shared" si="3"/>
        <v>3080191</v>
      </c>
    </row>
    <row r="111" spans="1:10" x14ac:dyDescent="0.3">
      <c r="A111" s="15" t="s">
        <v>16</v>
      </c>
      <c r="B111" s="11">
        <v>10</v>
      </c>
      <c r="C111" s="11">
        <v>50</v>
      </c>
      <c r="D111" s="16" t="s">
        <v>14</v>
      </c>
      <c r="E111" s="5">
        <v>1658814</v>
      </c>
      <c r="F111" s="5"/>
      <c r="G111" s="5"/>
      <c r="H111" s="5">
        <f t="shared" si="2"/>
        <v>1658814</v>
      </c>
      <c r="I111" s="5"/>
      <c r="J111" s="5">
        <f t="shared" si="3"/>
        <v>1658814</v>
      </c>
    </row>
    <row r="112" spans="1:10" x14ac:dyDescent="0.3">
      <c r="A112" s="15" t="s">
        <v>17</v>
      </c>
      <c r="B112" s="11">
        <v>20</v>
      </c>
      <c r="C112" s="11">
        <v>50</v>
      </c>
      <c r="D112" s="16"/>
      <c r="E112" s="5">
        <v>699034</v>
      </c>
      <c r="F112" s="59">
        <v>-800</v>
      </c>
      <c r="G112" s="5"/>
      <c r="H112" s="5">
        <f t="shared" si="2"/>
        <v>698234</v>
      </c>
      <c r="I112" s="5">
        <v>-82000</v>
      </c>
      <c r="J112" s="5">
        <f t="shared" si="3"/>
        <v>616234</v>
      </c>
    </row>
    <row r="113" spans="1:10" x14ac:dyDescent="0.3">
      <c r="A113" s="55" t="s">
        <v>46</v>
      </c>
      <c r="B113" s="53">
        <v>20</v>
      </c>
      <c r="C113" s="53">
        <v>50</v>
      </c>
      <c r="D113" s="54" t="s">
        <v>5</v>
      </c>
      <c r="E113" s="5">
        <v>723143</v>
      </c>
      <c r="F113" s="5"/>
      <c r="G113" s="5"/>
      <c r="H113" s="5">
        <f t="shared" si="2"/>
        <v>723143</v>
      </c>
      <c r="I113" s="5">
        <v>82000</v>
      </c>
      <c r="J113" s="5">
        <f t="shared" si="3"/>
        <v>805143</v>
      </c>
    </row>
    <row r="114" spans="1:10" x14ac:dyDescent="0.3">
      <c r="A114" s="23"/>
      <c r="B114" s="11"/>
      <c r="C114" s="11"/>
      <c r="D114" s="16"/>
      <c r="E114" s="5">
        <v>0</v>
      </c>
      <c r="F114" s="5">
        <v>0</v>
      </c>
      <c r="G114" s="5">
        <v>0</v>
      </c>
      <c r="H114" s="5">
        <f t="shared" si="2"/>
        <v>0</v>
      </c>
      <c r="I114" s="5">
        <v>0</v>
      </c>
      <c r="J114" s="5">
        <f t="shared" si="3"/>
        <v>0</v>
      </c>
    </row>
    <row r="115" spans="1:10" s="4" customFormat="1" x14ac:dyDescent="0.3">
      <c r="A115" s="13" t="s">
        <v>40</v>
      </c>
      <c r="B115" s="14"/>
      <c r="C115" s="14"/>
      <c r="E115" s="20">
        <f>E116+E117+E118+E119</f>
        <v>1220714</v>
      </c>
      <c r="F115" s="20">
        <f>F116+F117+F118+F119</f>
        <v>-409</v>
      </c>
      <c r="G115" s="20">
        <f>G116+G117+G118+G119</f>
        <v>31171</v>
      </c>
      <c r="H115" s="20">
        <f t="shared" si="2"/>
        <v>1251476</v>
      </c>
      <c r="I115" s="20">
        <f>I116+I117+I118+I119</f>
        <v>-246200</v>
      </c>
      <c r="J115" s="20">
        <f t="shared" si="3"/>
        <v>1005276</v>
      </c>
    </row>
    <row r="116" spans="1:10" x14ac:dyDescent="0.3">
      <c r="A116" s="15" t="s">
        <v>6</v>
      </c>
      <c r="B116" s="11">
        <v>20</v>
      </c>
      <c r="C116" s="11">
        <v>55</v>
      </c>
      <c r="D116" s="16"/>
      <c r="E116" s="5">
        <v>79781</v>
      </c>
      <c r="F116" s="59">
        <v>-409</v>
      </c>
      <c r="G116" s="59">
        <v>31171</v>
      </c>
      <c r="H116" s="5">
        <f t="shared" si="2"/>
        <v>110543</v>
      </c>
      <c r="I116" s="59"/>
      <c r="J116" s="5">
        <f t="shared" si="3"/>
        <v>110543</v>
      </c>
    </row>
    <row r="117" spans="1:10" x14ac:dyDescent="0.3">
      <c r="A117" s="15" t="s">
        <v>7</v>
      </c>
      <c r="B117" s="11">
        <v>20</v>
      </c>
      <c r="C117" s="11">
        <v>55</v>
      </c>
      <c r="D117" s="16" t="s">
        <v>8</v>
      </c>
      <c r="E117" s="5">
        <v>1132452</v>
      </c>
      <c r="F117" s="5"/>
      <c r="G117" s="5"/>
      <c r="H117" s="5">
        <f t="shared" si="2"/>
        <v>1132452</v>
      </c>
      <c r="I117" s="5">
        <v>-246200</v>
      </c>
      <c r="J117" s="5">
        <f t="shared" si="3"/>
        <v>886252</v>
      </c>
    </row>
    <row r="118" spans="1:10" x14ac:dyDescent="0.3">
      <c r="A118" s="21" t="s">
        <v>18</v>
      </c>
      <c r="B118" s="11">
        <v>10</v>
      </c>
      <c r="C118" s="11">
        <v>5</v>
      </c>
      <c r="D118" s="16" t="s">
        <v>19</v>
      </c>
      <c r="E118" s="5">
        <v>5000</v>
      </c>
      <c r="F118" s="5"/>
      <c r="G118" s="5"/>
      <c r="H118" s="5">
        <f t="shared" si="2"/>
        <v>5000</v>
      </c>
      <c r="I118" s="5"/>
      <c r="J118" s="5">
        <f t="shared" si="3"/>
        <v>5000</v>
      </c>
    </row>
    <row r="119" spans="1:10" x14ac:dyDescent="0.3">
      <c r="A119" s="21" t="s">
        <v>20</v>
      </c>
      <c r="B119" s="11">
        <v>10</v>
      </c>
      <c r="C119" s="2">
        <v>55</v>
      </c>
      <c r="D119" s="16" t="s">
        <v>21</v>
      </c>
      <c r="E119" s="5">
        <v>3481</v>
      </c>
      <c r="F119" s="5"/>
      <c r="G119" s="5"/>
      <c r="H119" s="5">
        <f t="shared" si="2"/>
        <v>3481</v>
      </c>
      <c r="I119" s="5"/>
      <c r="J119" s="5">
        <f t="shared" si="3"/>
        <v>3481</v>
      </c>
    </row>
    <row r="120" spans="1:10" x14ac:dyDescent="0.3">
      <c r="E120" s="5">
        <v>0</v>
      </c>
      <c r="F120" s="5">
        <v>0</v>
      </c>
      <c r="G120" s="5">
        <v>0</v>
      </c>
      <c r="H120" s="5">
        <f t="shared" si="2"/>
        <v>0</v>
      </c>
      <c r="I120" s="5">
        <v>0</v>
      </c>
      <c r="J120" s="5">
        <f t="shared" si="3"/>
        <v>0</v>
      </c>
    </row>
    <row r="121" spans="1:10" s="4" customFormat="1" x14ac:dyDescent="0.3">
      <c r="A121" s="13" t="s">
        <v>9</v>
      </c>
      <c r="B121" s="14"/>
      <c r="C121" s="14"/>
      <c r="E121" s="20">
        <f>E122+E123+E124+E125</f>
        <v>260575.82149600002</v>
      </c>
      <c r="F121" s="20">
        <f>F122+F123+F124+F125</f>
        <v>0</v>
      </c>
      <c r="G121" s="20">
        <f>G122+G123+G124+G125</f>
        <v>0</v>
      </c>
      <c r="H121" s="20">
        <f t="shared" si="2"/>
        <v>260575.82149600002</v>
      </c>
      <c r="I121" s="20">
        <f>I122+I123+I124+I125</f>
        <v>0</v>
      </c>
      <c r="J121" s="20">
        <f t="shared" si="3"/>
        <v>260575.82149600002</v>
      </c>
    </row>
    <row r="122" spans="1:10" x14ac:dyDescent="0.3">
      <c r="A122" s="17" t="s">
        <v>10</v>
      </c>
      <c r="B122" s="11">
        <v>10</v>
      </c>
      <c r="C122" s="2">
        <v>601</v>
      </c>
      <c r="D122" s="16"/>
      <c r="E122" s="5">
        <v>10000</v>
      </c>
      <c r="F122" s="5"/>
      <c r="G122" s="5"/>
      <c r="H122" s="5">
        <f t="shared" si="2"/>
        <v>10000</v>
      </c>
      <c r="I122" s="5"/>
      <c r="J122" s="5">
        <f t="shared" si="3"/>
        <v>10000</v>
      </c>
    </row>
    <row r="123" spans="1:10" x14ac:dyDescent="0.3">
      <c r="A123" s="17" t="s">
        <v>11</v>
      </c>
      <c r="B123" s="11">
        <v>10</v>
      </c>
      <c r="C123" s="2">
        <v>601</v>
      </c>
      <c r="D123" s="16" t="s">
        <v>8</v>
      </c>
      <c r="E123" s="5">
        <v>249139.82149600002</v>
      </c>
      <c r="F123" s="5"/>
      <c r="G123" s="5"/>
      <c r="H123" s="5">
        <f t="shared" si="2"/>
        <v>249139.82149600002</v>
      </c>
      <c r="I123" s="5"/>
      <c r="J123" s="5">
        <f t="shared" si="3"/>
        <v>249139.82149600002</v>
      </c>
    </row>
    <row r="124" spans="1:10" x14ac:dyDescent="0.3">
      <c r="A124" s="17" t="s">
        <v>22</v>
      </c>
      <c r="B124" s="11">
        <v>10</v>
      </c>
      <c r="C124" s="2">
        <v>601</v>
      </c>
      <c r="D124" s="16" t="s">
        <v>19</v>
      </c>
      <c r="E124" s="5">
        <v>670</v>
      </c>
      <c r="F124" s="5"/>
      <c r="G124" s="5"/>
      <c r="H124" s="5">
        <f t="shared" si="2"/>
        <v>670</v>
      </c>
      <c r="I124" s="5"/>
      <c r="J124" s="5">
        <f t="shared" si="3"/>
        <v>670</v>
      </c>
    </row>
    <row r="125" spans="1:10" x14ac:dyDescent="0.3">
      <c r="A125" s="17" t="s">
        <v>23</v>
      </c>
      <c r="B125" s="11">
        <v>10</v>
      </c>
      <c r="C125" s="2">
        <v>601</v>
      </c>
      <c r="D125" s="16" t="s">
        <v>21</v>
      </c>
      <c r="E125" s="5">
        <v>766</v>
      </c>
      <c r="F125" s="5"/>
      <c r="G125" s="5"/>
      <c r="H125" s="5">
        <f t="shared" si="2"/>
        <v>766</v>
      </c>
      <c r="I125" s="5"/>
      <c r="J125" s="5">
        <f t="shared" si="3"/>
        <v>766</v>
      </c>
    </row>
    <row r="126" spans="1:10" x14ac:dyDescent="0.3">
      <c r="A126" s="17"/>
      <c r="B126" s="11"/>
      <c r="D126" s="16"/>
      <c r="E126" s="5"/>
      <c r="F126" s="5"/>
      <c r="G126" s="5"/>
      <c r="H126" s="5">
        <f t="shared" si="2"/>
        <v>0</v>
      </c>
      <c r="I126" s="5"/>
      <c r="J126" s="5">
        <f t="shared" si="3"/>
        <v>0</v>
      </c>
    </row>
    <row r="127" spans="1:10" s="4" customFormat="1" x14ac:dyDescent="0.3">
      <c r="A127" s="13" t="s">
        <v>12</v>
      </c>
      <c r="B127" s="11">
        <v>60</v>
      </c>
      <c r="C127" s="11">
        <v>61</v>
      </c>
      <c r="D127" s="12"/>
      <c r="E127" s="20">
        <v>14900</v>
      </c>
      <c r="F127" s="20"/>
      <c r="G127" s="20"/>
      <c r="H127" s="20">
        <f t="shared" si="2"/>
        <v>14900</v>
      </c>
      <c r="I127" s="20"/>
      <c r="J127" s="20">
        <f t="shared" si="3"/>
        <v>14900</v>
      </c>
    </row>
    <row r="128" spans="1:10" x14ac:dyDescent="0.3">
      <c r="A128" s="15"/>
      <c r="B128" s="11"/>
      <c r="C128" s="11"/>
      <c r="D128" s="16"/>
      <c r="E128" s="5">
        <v>0</v>
      </c>
      <c r="F128" s="5">
        <v>0</v>
      </c>
      <c r="G128" s="5">
        <v>0</v>
      </c>
      <c r="H128" s="5">
        <f t="shared" si="2"/>
        <v>0</v>
      </c>
      <c r="I128" s="5">
        <v>0</v>
      </c>
      <c r="J128" s="5">
        <f t="shared" si="3"/>
        <v>0</v>
      </c>
    </row>
    <row r="129" spans="1:10" x14ac:dyDescent="0.3">
      <c r="A129" s="15"/>
      <c r="B129" s="11"/>
      <c r="C129" s="11"/>
      <c r="D129" s="16"/>
      <c r="E129" s="1">
        <v>0</v>
      </c>
      <c r="F129" s="1">
        <v>0</v>
      </c>
      <c r="G129" s="1">
        <v>0</v>
      </c>
      <c r="H129" s="1">
        <f t="shared" si="2"/>
        <v>0</v>
      </c>
      <c r="I129" s="1">
        <v>0</v>
      </c>
      <c r="J129" s="1">
        <f t="shared" si="3"/>
        <v>0</v>
      </c>
    </row>
    <row r="130" spans="1:10" ht="17.399999999999999" x14ac:dyDescent="0.35">
      <c r="A130" s="7" t="s">
        <v>32</v>
      </c>
      <c r="B130" s="11"/>
      <c r="C130" s="11"/>
      <c r="D130" s="16"/>
      <c r="E130" s="8">
        <f>E131</f>
        <v>7931554</v>
      </c>
      <c r="F130" s="8">
        <f>F131</f>
        <v>-5381</v>
      </c>
      <c r="G130" s="8">
        <f>G131</f>
        <v>7866</v>
      </c>
      <c r="H130" s="8">
        <f t="shared" si="2"/>
        <v>7934039</v>
      </c>
      <c r="I130" s="8">
        <f>I131</f>
        <v>530130</v>
      </c>
      <c r="J130" s="8">
        <f t="shared" si="3"/>
        <v>8464169</v>
      </c>
    </row>
    <row r="131" spans="1:10" ht="17.399999999999999" x14ac:dyDescent="0.35">
      <c r="A131" s="7" t="s">
        <v>41</v>
      </c>
      <c r="B131" s="11"/>
      <c r="C131" s="11"/>
      <c r="D131" s="16"/>
      <c r="E131" s="8">
        <f>E132+E133</f>
        <v>7931554</v>
      </c>
      <c r="F131" s="8">
        <f>F132+F133</f>
        <v>-5381</v>
      </c>
      <c r="G131" s="8">
        <f>G132+G133</f>
        <v>7866</v>
      </c>
      <c r="H131" s="8">
        <f t="shared" si="2"/>
        <v>7934039</v>
      </c>
      <c r="I131" s="8">
        <f>I132+I133</f>
        <v>530130</v>
      </c>
      <c r="J131" s="8">
        <f t="shared" si="3"/>
        <v>8464169</v>
      </c>
    </row>
    <row r="132" spans="1:10" ht="15.6" x14ac:dyDescent="0.3">
      <c r="A132" s="9" t="s">
        <v>47</v>
      </c>
      <c r="B132" s="11"/>
      <c r="C132" s="11"/>
      <c r="D132" s="16"/>
      <c r="E132" s="10">
        <f>E135+E141</f>
        <v>7777737</v>
      </c>
      <c r="F132" s="10">
        <f>F135+F141</f>
        <v>-5381</v>
      </c>
      <c r="G132" s="10">
        <f>G135+G141</f>
        <v>7866</v>
      </c>
      <c r="H132" s="10">
        <f t="shared" si="2"/>
        <v>7780222</v>
      </c>
      <c r="I132" s="10">
        <f>I135+I141</f>
        <v>530130</v>
      </c>
      <c r="J132" s="10">
        <f t="shared" si="3"/>
        <v>8310352</v>
      </c>
    </row>
    <row r="133" spans="1:10" ht="15.6" x14ac:dyDescent="0.3">
      <c r="A133" s="27" t="s">
        <v>42</v>
      </c>
      <c r="B133" s="11"/>
      <c r="C133" s="11"/>
      <c r="D133" s="16"/>
      <c r="E133" s="28">
        <f>E147</f>
        <v>153817</v>
      </c>
      <c r="F133" s="28">
        <f>F147</f>
        <v>0</v>
      </c>
      <c r="G133" s="28">
        <f>G147</f>
        <v>0</v>
      </c>
      <c r="H133" s="28">
        <f t="shared" si="2"/>
        <v>153817</v>
      </c>
      <c r="I133" s="28">
        <f>I147</f>
        <v>0</v>
      </c>
      <c r="J133" s="28">
        <f t="shared" si="3"/>
        <v>153817</v>
      </c>
    </row>
    <row r="134" spans="1:10" x14ac:dyDescent="0.3">
      <c r="A134" s="15"/>
      <c r="B134" s="11"/>
      <c r="C134" s="11"/>
      <c r="D134" s="16"/>
      <c r="E134" s="1">
        <v>0</v>
      </c>
      <c r="F134" s="1">
        <v>0</v>
      </c>
      <c r="G134" s="1">
        <v>0</v>
      </c>
      <c r="H134" s="1">
        <f t="shared" si="2"/>
        <v>0</v>
      </c>
      <c r="I134" s="1">
        <v>0</v>
      </c>
      <c r="J134" s="1">
        <f t="shared" si="3"/>
        <v>0</v>
      </c>
    </row>
    <row r="135" spans="1:10" s="4" customFormat="1" x14ac:dyDescent="0.3">
      <c r="A135" s="13" t="s">
        <v>3</v>
      </c>
      <c r="B135" s="14"/>
      <c r="C135" s="14"/>
      <c r="E135" s="6">
        <f>E136+E137+E138+E139</f>
        <v>6984440</v>
      </c>
      <c r="F135" s="6">
        <f>F136+F137+F138+F139</f>
        <v>-4000</v>
      </c>
      <c r="G135" s="6">
        <f>G136+G137+G138+G139</f>
        <v>0</v>
      </c>
      <c r="H135" s="6">
        <f t="shared" ref="H135:H198" si="4">E135+F135+G135</f>
        <v>6980440</v>
      </c>
      <c r="I135" s="6">
        <f>I136+I137+I138+I139</f>
        <v>374130</v>
      </c>
      <c r="J135" s="6">
        <f t="shared" ref="J135:J198" si="5">H135+I135</f>
        <v>7354570</v>
      </c>
    </row>
    <row r="136" spans="1:10" x14ac:dyDescent="0.3">
      <c r="A136" s="15" t="s">
        <v>16</v>
      </c>
      <c r="B136" s="11">
        <v>10</v>
      </c>
      <c r="C136" s="11">
        <v>50</v>
      </c>
      <c r="D136" s="16" t="s">
        <v>14</v>
      </c>
      <c r="E136" s="5">
        <v>3414391</v>
      </c>
      <c r="F136" s="5"/>
      <c r="G136" s="5"/>
      <c r="H136" s="5">
        <f t="shared" si="4"/>
        <v>3414391</v>
      </c>
      <c r="I136" s="5"/>
      <c r="J136" s="5">
        <f t="shared" si="5"/>
        <v>3414391</v>
      </c>
    </row>
    <row r="137" spans="1:10" ht="14.25" customHeight="1" x14ac:dyDescent="0.3">
      <c r="A137" s="15" t="s">
        <v>17</v>
      </c>
      <c r="B137" s="11">
        <v>20</v>
      </c>
      <c r="C137" s="11">
        <v>50</v>
      </c>
      <c r="D137" s="16"/>
      <c r="E137" s="5">
        <v>1623742</v>
      </c>
      <c r="F137" s="59">
        <v>-4000</v>
      </c>
      <c r="G137" s="5"/>
      <c r="H137" s="5">
        <f t="shared" si="4"/>
        <v>1619742</v>
      </c>
      <c r="I137" s="5"/>
      <c r="J137" s="5">
        <f t="shared" si="5"/>
        <v>1619742</v>
      </c>
    </row>
    <row r="138" spans="1:10" x14ac:dyDescent="0.3">
      <c r="A138" s="15" t="s">
        <v>33</v>
      </c>
      <c r="B138" s="11">
        <v>20</v>
      </c>
      <c r="C138" s="11">
        <v>50</v>
      </c>
      <c r="D138" s="16"/>
      <c r="E138" s="5">
        <v>228842</v>
      </c>
      <c r="F138" s="5"/>
      <c r="G138" s="5"/>
      <c r="H138" s="5">
        <f t="shared" si="4"/>
        <v>228842</v>
      </c>
      <c r="I138" s="5">
        <v>366130</v>
      </c>
      <c r="J138" s="5">
        <f t="shared" si="5"/>
        <v>594972</v>
      </c>
    </row>
    <row r="139" spans="1:10" x14ac:dyDescent="0.3">
      <c r="A139" s="55" t="s">
        <v>46</v>
      </c>
      <c r="B139" s="53">
        <v>20</v>
      </c>
      <c r="C139" s="53">
        <v>50</v>
      </c>
      <c r="D139" s="54" t="s">
        <v>5</v>
      </c>
      <c r="E139" s="5">
        <v>1717465</v>
      </c>
      <c r="F139" s="5"/>
      <c r="G139" s="5"/>
      <c r="H139" s="5">
        <f t="shared" si="4"/>
        <v>1717465</v>
      </c>
      <c r="I139" s="5">
        <v>8000</v>
      </c>
      <c r="J139" s="5">
        <f t="shared" si="5"/>
        <v>1725465</v>
      </c>
    </row>
    <row r="140" spans="1:10" x14ac:dyDescent="0.3">
      <c r="E140" s="5">
        <v>0</v>
      </c>
      <c r="F140" s="5">
        <v>0</v>
      </c>
      <c r="G140" s="5">
        <v>0</v>
      </c>
      <c r="H140" s="5">
        <f t="shared" si="4"/>
        <v>0</v>
      </c>
      <c r="I140" s="5">
        <v>0</v>
      </c>
      <c r="J140" s="5">
        <f t="shared" si="5"/>
        <v>0</v>
      </c>
    </row>
    <row r="141" spans="1:10" s="4" customFormat="1" x14ac:dyDescent="0.3">
      <c r="A141" s="13" t="s">
        <v>40</v>
      </c>
      <c r="B141" s="14"/>
      <c r="C141" s="14"/>
      <c r="E141" s="6">
        <f>E142+E143+E144+E145</f>
        <v>793297</v>
      </c>
      <c r="F141" s="6">
        <f>F142+F143+F144+F145</f>
        <v>-1381</v>
      </c>
      <c r="G141" s="6">
        <f>G142+G143+G144+G145</f>
        <v>7866</v>
      </c>
      <c r="H141" s="6">
        <f t="shared" si="4"/>
        <v>799782</v>
      </c>
      <c r="I141" s="6">
        <f>I142+I143+I144+I145</f>
        <v>156000</v>
      </c>
      <c r="J141" s="6">
        <f t="shared" si="5"/>
        <v>955782</v>
      </c>
    </row>
    <row r="142" spans="1:10" x14ac:dyDescent="0.3">
      <c r="A142" s="15" t="s">
        <v>6</v>
      </c>
      <c r="B142" s="11">
        <v>20</v>
      </c>
      <c r="C142" s="11">
        <v>55</v>
      </c>
      <c r="D142" s="16"/>
      <c r="E142" s="5">
        <v>112945</v>
      </c>
      <c r="F142" s="59">
        <v>-1381</v>
      </c>
      <c r="G142" s="59">
        <v>7866</v>
      </c>
      <c r="H142" s="5">
        <f t="shared" si="4"/>
        <v>119430</v>
      </c>
      <c r="I142" s="59"/>
      <c r="J142" s="5">
        <f t="shared" si="5"/>
        <v>119430</v>
      </c>
    </row>
    <row r="143" spans="1:10" x14ac:dyDescent="0.3">
      <c r="A143" s="15" t="s">
        <v>7</v>
      </c>
      <c r="B143" s="11">
        <v>20</v>
      </c>
      <c r="C143" s="11">
        <v>55</v>
      </c>
      <c r="D143" s="16" t="s">
        <v>8</v>
      </c>
      <c r="E143" s="5">
        <v>469589</v>
      </c>
      <c r="F143" s="5"/>
      <c r="G143" s="5"/>
      <c r="H143" s="5">
        <f t="shared" si="4"/>
        <v>469589</v>
      </c>
      <c r="I143" s="5">
        <v>156000</v>
      </c>
      <c r="J143" s="5">
        <f t="shared" si="5"/>
        <v>625589</v>
      </c>
    </row>
    <row r="144" spans="1:10" x14ac:dyDescent="0.3">
      <c r="A144" s="21" t="s">
        <v>18</v>
      </c>
      <c r="B144" s="11">
        <v>10</v>
      </c>
      <c r="C144" s="11">
        <v>5</v>
      </c>
      <c r="D144" s="16" t="s">
        <v>19</v>
      </c>
      <c r="E144" s="5">
        <v>183000</v>
      </c>
      <c r="F144" s="5"/>
      <c r="G144" s="5"/>
      <c r="H144" s="5">
        <f t="shared" si="4"/>
        <v>183000</v>
      </c>
      <c r="I144" s="5"/>
      <c r="J144" s="5">
        <f t="shared" si="5"/>
        <v>183000</v>
      </c>
    </row>
    <row r="145" spans="1:10" x14ac:dyDescent="0.3">
      <c r="A145" s="21" t="s">
        <v>20</v>
      </c>
      <c r="B145" s="11">
        <v>10</v>
      </c>
      <c r="C145" s="2">
        <v>55</v>
      </c>
      <c r="D145" s="16" t="s">
        <v>21</v>
      </c>
      <c r="E145" s="5">
        <v>27763</v>
      </c>
      <c r="F145" s="5"/>
      <c r="G145" s="5"/>
      <c r="H145" s="5">
        <f t="shared" si="4"/>
        <v>27763</v>
      </c>
      <c r="I145" s="5"/>
      <c r="J145" s="5">
        <f t="shared" si="5"/>
        <v>27763</v>
      </c>
    </row>
    <row r="146" spans="1:10" x14ac:dyDescent="0.3">
      <c r="E146" s="1">
        <v>0</v>
      </c>
      <c r="F146" s="1">
        <v>0</v>
      </c>
      <c r="G146" s="1">
        <v>0</v>
      </c>
      <c r="H146" s="1">
        <f t="shared" si="4"/>
        <v>0</v>
      </c>
      <c r="I146" s="1">
        <v>0</v>
      </c>
      <c r="J146" s="1">
        <f t="shared" si="5"/>
        <v>0</v>
      </c>
    </row>
    <row r="147" spans="1:10" s="4" customFormat="1" x14ac:dyDescent="0.3">
      <c r="A147" s="13" t="s">
        <v>9</v>
      </c>
      <c r="B147" s="14"/>
      <c r="C147" s="14"/>
      <c r="E147" s="6">
        <f>E148+E149+E150+E151</f>
        <v>153817</v>
      </c>
      <c r="F147" s="6">
        <f>F148+F149+F150+F151</f>
        <v>0</v>
      </c>
      <c r="G147" s="6">
        <f>G148+G149+G150+G151</f>
        <v>0</v>
      </c>
      <c r="H147" s="6">
        <f t="shared" si="4"/>
        <v>153817</v>
      </c>
      <c r="I147" s="6">
        <f>I148+I149+I150+I151</f>
        <v>0</v>
      </c>
      <c r="J147" s="6">
        <f t="shared" si="5"/>
        <v>153817</v>
      </c>
    </row>
    <row r="148" spans="1:10" x14ac:dyDescent="0.3">
      <c r="A148" s="17" t="s">
        <v>10</v>
      </c>
      <c r="B148" s="11">
        <v>10</v>
      </c>
      <c r="C148" s="2">
        <v>601</v>
      </c>
      <c r="D148" s="16"/>
      <c r="E148" s="5">
        <v>20000</v>
      </c>
      <c r="F148" s="5"/>
      <c r="G148" s="5"/>
      <c r="H148" s="5">
        <f t="shared" si="4"/>
        <v>20000</v>
      </c>
      <c r="I148" s="5"/>
      <c r="J148" s="5">
        <f t="shared" si="5"/>
        <v>20000</v>
      </c>
    </row>
    <row r="149" spans="1:10" x14ac:dyDescent="0.3">
      <c r="A149" s="17" t="s">
        <v>11</v>
      </c>
      <c r="B149" s="11">
        <v>10</v>
      </c>
      <c r="C149" s="2">
        <v>601</v>
      </c>
      <c r="D149" s="16" t="s">
        <v>8</v>
      </c>
      <c r="E149" s="5">
        <v>103309</v>
      </c>
      <c r="F149" s="5"/>
      <c r="G149" s="5"/>
      <c r="H149" s="5">
        <f t="shared" si="4"/>
        <v>103309</v>
      </c>
      <c r="I149" s="5"/>
      <c r="J149" s="5">
        <f t="shared" si="5"/>
        <v>103309</v>
      </c>
    </row>
    <row r="150" spans="1:10" x14ac:dyDescent="0.3">
      <c r="A150" s="17" t="s">
        <v>22</v>
      </c>
      <c r="B150" s="11">
        <v>10</v>
      </c>
      <c r="C150" s="2">
        <v>601</v>
      </c>
      <c r="D150" s="16" t="s">
        <v>19</v>
      </c>
      <c r="E150" s="5">
        <v>24400</v>
      </c>
      <c r="F150" s="5"/>
      <c r="G150" s="5"/>
      <c r="H150" s="5">
        <f t="shared" si="4"/>
        <v>24400</v>
      </c>
      <c r="I150" s="5"/>
      <c r="J150" s="5">
        <f t="shared" si="5"/>
        <v>24400</v>
      </c>
    </row>
    <row r="151" spans="1:10" x14ac:dyDescent="0.3">
      <c r="A151" s="17" t="s">
        <v>23</v>
      </c>
      <c r="B151" s="11">
        <v>10</v>
      </c>
      <c r="C151" s="2">
        <v>601</v>
      </c>
      <c r="D151" s="16" t="s">
        <v>21</v>
      </c>
      <c r="E151" s="5">
        <v>6108</v>
      </c>
      <c r="F151" s="5"/>
      <c r="G151" s="5"/>
      <c r="H151" s="5">
        <f t="shared" si="4"/>
        <v>6108</v>
      </c>
      <c r="I151" s="5"/>
      <c r="J151" s="5">
        <f t="shared" si="5"/>
        <v>6108</v>
      </c>
    </row>
    <row r="152" spans="1:10" x14ac:dyDescent="0.3">
      <c r="A152" s="17"/>
      <c r="B152" s="11"/>
      <c r="D152" s="16"/>
      <c r="E152" s="5"/>
      <c r="F152" s="5"/>
      <c r="G152" s="5"/>
      <c r="H152" s="5">
        <f t="shared" si="4"/>
        <v>0</v>
      </c>
      <c r="I152" s="5"/>
      <c r="J152" s="5">
        <f t="shared" si="5"/>
        <v>0</v>
      </c>
    </row>
    <row r="153" spans="1:10" x14ac:dyDescent="0.3">
      <c r="A153" s="23"/>
      <c r="B153" s="11"/>
      <c r="C153" s="11"/>
      <c r="D153" s="16"/>
      <c r="E153" s="5">
        <v>0</v>
      </c>
      <c r="F153" s="5">
        <v>0</v>
      </c>
      <c r="G153" s="5">
        <v>0</v>
      </c>
      <c r="H153" s="5">
        <f t="shared" si="4"/>
        <v>0</v>
      </c>
      <c r="I153" s="5">
        <v>0</v>
      </c>
      <c r="J153" s="5">
        <f t="shared" si="5"/>
        <v>0</v>
      </c>
    </row>
    <row r="154" spans="1:10" ht="17.399999999999999" x14ac:dyDescent="0.35">
      <c r="A154" s="7" t="s">
        <v>34</v>
      </c>
      <c r="B154" s="11"/>
      <c r="C154" s="11"/>
      <c r="D154" s="16"/>
      <c r="E154" s="8">
        <f>E155</f>
        <v>4674398</v>
      </c>
      <c r="F154" s="8">
        <f>F155</f>
        <v>-97400</v>
      </c>
      <c r="G154" s="8">
        <f>G155</f>
        <v>17514</v>
      </c>
      <c r="H154" s="8">
        <f t="shared" si="4"/>
        <v>4594512</v>
      </c>
      <c r="I154" s="8">
        <f>I155</f>
        <v>0</v>
      </c>
      <c r="J154" s="8">
        <f t="shared" si="5"/>
        <v>4594512</v>
      </c>
    </row>
    <row r="155" spans="1:10" ht="17.399999999999999" x14ac:dyDescent="0.35">
      <c r="A155" s="7" t="s">
        <v>41</v>
      </c>
      <c r="B155" s="11"/>
      <c r="C155" s="11"/>
      <c r="D155" s="16"/>
      <c r="E155" s="8">
        <f>E156+E157</f>
        <v>4674398</v>
      </c>
      <c r="F155" s="8">
        <f>F156+F157</f>
        <v>-97400</v>
      </c>
      <c r="G155" s="8">
        <f>G156+G157</f>
        <v>17514</v>
      </c>
      <c r="H155" s="8">
        <f t="shared" si="4"/>
        <v>4594512</v>
      </c>
      <c r="I155" s="8">
        <f>I156+I157</f>
        <v>0</v>
      </c>
      <c r="J155" s="8">
        <f t="shared" si="5"/>
        <v>4594512</v>
      </c>
    </row>
    <row r="156" spans="1:10" ht="15.6" x14ac:dyDescent="0.3">
      <c r="A156" s="9" t="s">
        <v>47</v>
      </c>
      <c r="B156" s="11"/>
      <c r="C156" s="11"/>
      <c r="D156" s="16"/>
      <c r="E156" s="10">
        <f>E159+E163</f>
        <v>4648152</v>
      </c>
      <c r="F156" s="10">
        <f>F159+F163</f>
        <v>-97400</v>
      </c>
      <c r="G156" s="10">
        <f>G159+G163</f>
        <v>17514</v>
      </c>
      <c r="H156" s="10">
        <f t="shared" si="4"/>
        <v>4568266</v>
      </c>
      <c r="I156" s="10">
        <f>I159+I163</f>
        <v>0</v>
      </c>
      <c r="J156" s="10">
        <f t="shared" si="5"/>
        <v>4568266</v>
      </c>
    </row>
    <row r="157" spans="1:10" ht="15.6" x14ac:dyDescent="0.3">
      <c r="A157" s="27" t="s">
        <v>42</v>
      </c>
      <c r="B157" s="11"/>
      <c r="C157" s="11"/>
      <c r="D157" s="16"/>
      <c r="E157" s="28">
        <f>E167</f>
        <v>26246</v>
      </c>
      <c r="F157" s="28">
        <f>F167</f>
        <v>0</v>
      </c>
      <c r="G157" s="28">
        <f>G167</f>
        <v>0</v>
      </c>
      <c r="H157" s="28">
        <f t="shared" si="4"/>
        <v>26246</v>
      </c>
      <c r="I157" s="28">
        <f>I167</f>
        <v>0</v>
      </c>
      <c r="J157" s="28">
        <f t="shared" si="5"/>
        <v>26246</v>
      </c>
    </row>
    <row r="158" spans="1:10" ht="13.95" customHeight="1" x14ac:dyDescent="0.35">
      <c r="A158" s="7"/>
      <c r="B158" s="11"/>
      <c r="C158" s="11"/>
      <c r="D158" s="16"/>
      <c r="E158" s="5">
        <v>0</v>
      </c>
      <c r="F158" s="5">
        <v>0</v>
      </c>
      <c r="G158" s="5">
        <v>0</v>
      </c>
      <c r="H158" s="5">
        <f t="shared" si="4"/>
        <v>0</v>
      </c>
      <c r="I158" s="5">
        <v>0</v>
      </c>
      <c r="J158" s="5">
        <f t="shared" si="5"/>
        <v>0</v>
      </c>
    </row>
    <row r="159" spans="1:10" s="4" customFormat="1" ht="13.95" customHeight="1" x14ac:dyDescent="0.3">
      <c r="A159" s="13" t="s">
        <v>3</v>
      </c>
      <c r="B159" s="24"/>
      <c r="C159" s="24"/>
      <c r="D159" s="25"/>
      <c r="E159" s="20">
        <f>E160+E161</f>
        <v>4464702</v>
      </c>
      <c r="F159" s="20">
        <f>F160+F161</f>
        <v>-90000</v>
      </c>
      <c r="G159" s="20">
        <f>G160+G161</f>
        <v>0</v>
      </c>
      <c r="H159" s="20">
        <f t="shared" si="4"/>
        <v>4374702</v>
      </c>
      <c r="I159" s="20">
        <f>I160+I161</f>
        <v>0</v>
      </c>
      <c r="J159" s="20">
        <f t="shared" si="5"/>
        <v>4374702</v>
      </c>
    </row>
    <row r="160" spans="1:10" ht="13.95" customHeight="1" x14ac:dyDescent="0.3">
      <c r="A160" s="15" t="s">
        <v>35</v>
      </c>
      <c r="B160" s="11">
        <v>20</v>
      </c>
      <c r="C160" s="11">
        <v>50</v>
      </c>
      <c r="D160" s="16"/>
      <c r="E160" s="5">
        <v>1427049</v>
      </c>
      <c r="F160" s="59">
        <v>-90000</v>
      </c>
      <c r="G160" s="5"/>
      <c r="H160" s="5">
        <f t="shared" si="4"/>
        <v>1337049</v>
      </c>
      <c r="I160" s="5"/>
      <c r="J160" s="5">
        <f t="shared" si="5"/>
        <v>1337049</v>
      </c>
    </row>
    <row r="161" spans="1:10" ht="13.95" customHeight="1" x14ac:dyDescent="0.3">
      <c r="A161" s="55" t="s">
        <v>46</v>
      </c>
      <c r="B161" s="53">
        <v>20</v>
      </c>
      <c r="C161" s="53">
        <v>50</v>
      </c>
      <c r="D161" s="54" t="s">
        <v>5</v>
      </c>
      <c r="E161" s="5">
        <v>3037653</v>
      </c>
      <c r="F161" s="5"/>
      <c r="G161" s="5"/>
      <c r="H161" s="5">
        <f t="shared" si="4"/>
        <v>3037653</v>
      </c>
      <c r="I161" s="5"/>
      <c r="J161" s="5">
        <f t="shared" si="5"/>
        <v>3037653</v>
      </c>
    </row>
    <row r="162" spans="1:10" ht="13.95" customHeight="1" x14ac:dyDescent="0.35">
      <c r="A162" s="7"/>
      <c r="B162" s="11"/>
      <c r="C162" s="11"/>
      <c r="D162" s="16"/>
      <c r="E162" s="5">
        <v>0</v>
      </c>
      <c r="F162" s="5">
        <v>0</v>
      </c>
      <c r="G162" s="5">
        <v>0</v>
      </c>
      <c r="H162" s="5">
        <f t="shared" si="4"/>
        <v>0</v>
      </c>
      <c r="I162" s="5">
        <v>0</v>
      </c>
      <c r="J162" s="5">
        <f t="shared" si="5"/>
        <v>0</v>
      </c>
    </row>
    <row r="163" spans="1:10" s="4" customFormat="1" ht="13.95" customHeight="1" x14ac:dyDescent="0.3">
      <c r="A163" s="13" t="s">
        <v>40</v>
      </c>
      <c r="B163" s="24"/>
      <c r="C163" s="24"/>
      <c r="D163" s="25"/>
      <c r="E163" s="20">
        <f>E164+E165</f>
        <v>183450</v>
      </c>
      <c r="F163" s="20">
        <f>F164+F165</f>
        <v>-7400</v>
      </c>
      <c r="G163" s="20">
        <f>G164+G165</f>
        <v>17514</v>
      </c>
      <c r="H163" s="20">
        <f t="shared" si="4"/>
        <v>193564</v>
      </c>
      <c r="I163" s="20">
        <f>I164+I165</f>
        <v>0</v>
      </c>
      <c r="J163" s="20">
        <f t="shared" si="5"/>
        <v>193564</v>
      </c>
    </row>
    <row r="164" spans="1:10" ht="13.95" customHeight="1" x14ac:dyDescent="0.3">
      <c r="A164" s="15" t="s">
        <v>6</v>
      </c>
      <c r="B164" s="11">
        <v>20</v>
      </c>
      <c r="C164" s="11">
        <v>55</v>
      </c>
      <c r="D164" s="16"/>
      <c r="E164" s="5">
        <v>130059</v>
      </c>
      <c r="F164" s="59">
        <v>-7400</v>
      </c>
      <c r="G164" s="59">
        <v>17514</v>
      </c>
      <c r="H164" s="5">
        <f t="shared" si="4"/>
        <v>140173</v>
      </c>
      <c r="I164" s="59"/>
      <c r="J164" s="5">
        <f t="shared" si="5"/>
        <v>140173</v>
      </c>
    </row>
    <row r="165" spans="1:10" ht="13.95" customHeight="1" x14ac:dyDescent="0.3">
      <c r="A165" s="21" t="s">
        <v>20</v>
      </c>
      <c r="B165" s="11">
        <v>10</v>
      </c>
      <c r="C165" s="2">
        <v>55</v>
      </c>
      <c r="D165" s="16" t="s">
        <v>21</v>
      </c>
      <c r="E165" s="5">
        <v>53391</v>
      </c>
      <c r="F165" s="5"/>
      <c r="G165" s="5"/>
      <c r="H165" s="5">
        <f t="shared" si="4"/>
        <v>53391</v>
      </c>
      <c r="I165" s="5"/>
      <c r="J165" s="5">
        <f t="shared" si="5"/>
        <v>53391</v>
      </c>
    </row>
    <row r="166" spans="1:10" ht="13.95" customHeight="1" x14ac:dyDescent="0.3">
      <c r="A166" s="21"/>
      <c r="B166" s="11"/>
      <c r="D166" s="16"/>
      <c r="E166" s="5">
        <v>0</v>
      </c>
      <c r="F166" s="5">
        <v>0</v>
      </c>
      <c r="G166" s="5">
        <v>0</v>
      </c>
      <c r="H166" s="5">
        <f t="shared" si="4"/>
        <v>0</v>
      </c>
      <c r="I166" s="5">
        <v>0</v>
      </c>
      <c r="J166" s="5">
        <f t="shared" si="5"/>
        <v>0</v>
      </c>
    </row>
    <row r="167" spans="1:10" s="4" customFormat="1" ht="13.95" customHeight="1" x14ac:dyDescent="0.3">
      <c r="A167" s="13" t="s">
        <v>9</v>
      </c>
      <c r="B167" s="24"/>
      <c r="C167" s="14"/>
      <c r="D167" s="25"/>
      <c r="E167" s="20">
        <f>E168+E169</f>
        <v>26246</v>
      </c>
      <c r="F167" s="20">
        <f>F168+F169</f>
        <v>0</v>
      </c>
      <c r="G167" s="20">
        <f>G168+G169</f>
        <v>0</v>
      </c>
      <c r="H167" s="20">
        <f t="shared" si="4"/>
        <v>26246</v>
      </c>
      <c r="I167" s="20">
        <f>I168+I169</f>
        <v>0</v>
      </c>
      <c r="J167" s="20">
        <f t="shared" si="5"/>
        <v>26246</v>
      </c>
    </row>
    <row r="168" spans="1:10" ht="13.95" customHeight="1" x14ac:dyDescent="0.3">
      <c r="A168" s="17" t="s">
        <v>10</v>
      </c>
      <c r="B168" s="11">
        <v>10</v>
      </c>
      <c r="C168" s="2">
        <v>601</v>
      </c>
      <c r="D168" s="16"/>
      <c r="E168" s="5">
        <v>14500</v>
      </c>
      <c r="F168" s="5"/>
      <c r="G168" s="5"/>
      <c r="H168" s="5">
        <f t="shared" si="4"/>
        <v>14500</v>
      </c>
      <c r="I168" s="5"/>
      <c r="J168" s="5">
        <f t="shared" si="5"/>
        <v>14500</v>
      </c>
    </row>
    <row r="169" spans="1:10" ht="13.95" customHeight="1" x14ac:dyDescent="0.3">
      <c r="A169" s="17" t="s">
        <v>23</v>
      </c>
      <c r="B169" s="11">
        <v>10</v>
      </c>
      <c r="C169" s="2">
        <v>601</v>
      </c>
      <c r="D169" s="16" t="s">
        <v>21</v>
      </c>
      <c r="E169" s="5">
        <v>11746</v>
      </c>
      <c r="F169" s="5"/>
      <c r="G169" s="5"/>
      <c r="H169" s="5">
        <f t="shared" si="4"/>
        <v>11746</v>
      </c>
      <c r="I169" s="5"/>
      <c r="J169" s="5">
        <f t="shared" si="5"/>
        <v>11746</v>
      </c>
    </row>
    <row r="170" spans="1:10" ht="13.95" customHeight="1" x14ac:dyDescent="0.3">
      <c r="A170" s="21"/>
      <c r="B170" s="11"/>
      <c r="D170" s="16"/>
      <c r="E170" s="5">
        <v>0</v>
      </c>
      <c r="F170" s="5">
        <v>0</v>
      </c>
      <c r="G170" s="5">
        <v>0</v>
      </c>
      <c r="H170" s="5">
        <f t="shared" si="4"/>
        <v>0</v>
      </c>
      <c r="I170" s="5">
        <v>0</v>
      </c>
      <c r="J170" s="5">
        <f t="shared" si="5"/>
        <v>0</v>
      </c>
    </row>
    <row r="171" spans="1:10" x14ac:dyDescent="0.3">
      <c r="A171" s="23"/>
      <c r="B171" s="11"/>
      <c r="C171" s="11"/>
      <c r="D171" s="16"/>
      <c r="E171" s="5">
        <v>0</v>
      </c>
      <c r="F171" s="5">
        <v>0</v>
      </c>
      <c r="G171" s="5">
        <v>0</v>
      </c>
      <c r="H171" s="5">
        <f t="shared" si="4"/>
        <v>0</v>
      </c>
      <c r="I171" s="5">
        <v>0</v>
      </c>
      <c r="J171" s="5">
        <f t="shared" si="5"/>
        <v>0</v>
      </c>
    </row>
    <row r="172" spans="1:10" ht="17.399999999999999" x14ac:dyDescent="0.35">
      <c r="A172" s="7" t="s">
        <v>36</v>
      </c>
      <c r="B172" s="11"/>
      <c r="C172" s="11"/>
      <c r="D172" s="16"/>
      <c r="E172" s="8">
        <f>E173</f>
        <v>1500910.0288539999</v>
      </c>
      <c r="F172" s="8">
        <f>F173</f>
        <v>-706</v>
      </c>
      <c r="G172" s="8">
        <f>G173</f>
        <v>11059</v>
      </c>
      <c r="H172" s="8">
        <f t="shared" si="4"/>
        <v>1511263.0288539999</v>
      </c>
      <c r="I172" s="8">
        <f>I173</f>
        <v>90200</v>
      </c>
      <c r="J172" s="8">
        <f t="shared" si="5"/>
        <v>1601463.0288539999</v>
      </c>
    </row>
    <row r="173" spans="1:10" ht="17.399999999999999" x14ac:dyDescent="0.35">
      <c r="A173" s="7" t="s">
        <v>41</v>
      </c>
      <c r="B173" s="11"/>
      <c r="C173" s="11"/>
      <c r="D173" s="16"/>
      <c r="E173" s="8">
        <f>E174+E175</f>
        <v>1500910.0288539999</v>
      </c>
      <c r="F173" s="8">
        <f>F174+F175</f>
        <v>-706</v>
      </c>
      <c r="G173" s="8">
        <f>G174+G175</f>
        <v>11059</v>
      </c>
      <c r="H173" s="8">
        <f t="shared" si="4"/>
        <v>1511263.0288539999</v>
      </c>
      <c r="I173" s="8">
        <f>I174+I175</f>
        <v>90200</v>
      </c>
      <c r="J173" s="8">
        <f t="shared" si="5"/>
        <v>1601463.0288539999</v>
      </c>
    </row>
    <row r="174" spans="1:10" ht="15.6" x14ac:dyDescent="0.3">
      <c r="A174" s="9" t="s">
        <v>47</v>
      </c>
      <c r="B174" s="11"/>
      <c r="C174" s="11"/>
      <c r="D174" s="16"/>
      <c r="E174" s="10">
        <f>E177+E182</f>
        <v>1486583.0173666666</v>
      </c>
      <c r="F174" s="10">
        <f>F177+F182</f>
        <v>-706</v>
      </c>
      <c r="G174" s="10">
        <f>G177+G182</f>
        <v>11059</v>
      </c>
      <c r="H174" s="10">
        <f t="shared" si="4"/>
        <v>1496936.0173666666</v>
      </c>
      <c r="I174" s="10">
        <f>I177+I182</f>
        <v>90200</v>
      </c>
      <c r="J174" s="10">
        <f t="shared" si="5"/>
        <v>1587136.0173666666</v>
      </c>
    </row>
    <row r="175" spans="1:10" ht="15.6" x14ac:dyDescent="0.3">
      <c r="A175" s="27" t="s">
        <v>42</v>
      </c>
      <c r="B175" s="11"/>
      <c r="C175" s="11"/>
      <c r="D175" s="16"/>
      <c r="E175" s="28">
        <f>E188</f>
        <v>14327.011487333333</v>
      </c>
      <c r="F175" s="28">
        <f>F188</f>
        <v>0</v>
      </c>
      <c r="G175" s="28">
        <f>G188</f>
        <v>0</v>
      </c>
      <c r="H175" s="28">
        <f t="shared" si="4"/>
        <v>14327.011487333333</v>
      </c>
      <c r="I175" s="28">
        <f>I188</f>
        <v>0</v>
      </c>
      <c r="J175" s="28">
        <f t="shared" si="5"/>
        <v>14327.011487333333</v>
      </c>
    </row>
    <row r="176" spans="1:10" x14ac:dyDescent="0.3">
      <c r="A176" s="15"/>
      <c r="B176" s="11"/>
      <c r="C176" s="11"/>
      <c r="D176" s="16"/>
      <c r="E176" s="1">
        <v>0</v>
      </c>
      <c r="F176" s="1">
        <v>0</v>
      </c>
      <c r="G176" s="1">
        <v>0</v>
      </c>
      <c r="H176" s="1">
        <f t="shared" si="4"/>
        <v>0</v>
      </c>
      <c r="I176" s="1">
        <v>0</v>
      </c>
      <c r="J176" s="1">
        <f t="shared" si="5"/>
        <v>0</v>
      </c>
    </row>
    <row r="177" spans="1:10" s="4" customFormat="1" x14ac:dyDescent="0.3">
      <c r="A177" s="13" t="s">
        <v>3</v>
      </c>
      <c r="B177" s="14"/>
      <c r="C177" s="14"/>
      <c r="E177" s="6">
        <f>E178+E179+E180</f>
        <v>1417038</v>
      </c>
      <c r="F177" s="6">
        <f>F178+F179+F180</f>
        <v>-500</v>
      </c>
      <c r="G177" s="6">
        <f>G178+G179+G180</f>
        <v>0</v>
      </c>
      <c r="H177" s="6">
        <f t="shared" si="4"/>
        <v>1416538</v>
      </c>
      <c r="I177" s="6">
        <f>I178+I179+I180</f>
        <v>0</v>
      </c>
      <c r="J177" s="6">
        <f t="shared" si="5"/>
        <v>1416538</v>
      </c>
    </row>
    <row r="178" spans="1:10" x14ac:dyDescent="0.3">
      <c r="A178" s="15" t="s">
        <v>16</v>
      </c>
      <c r="B178" s="11">
        <v>10</v>
      </c>
      <c r="C178" s="11">
        <v>50</v>
      </c>
      <c r="D178" s="16" t="s">
        <v>14</v>
      </c>
      <c r="E178" s="5">
        <v>718819</v>
      </c>
      <c r="F178" s="5"/>
      <c r="G178" s="5"/>
      <c r="H178" s="5">
        <f t="shared" si="4"/>
        <v>718819</v>
      </c>
      <c r="I178" s="5"/>
      <c r="J178" s="5">
        <f t="shared" si="5"/>
        <v>718819</v>
      </c>
    </row>
    <row r="179" spans="1:10" x14ac:dyDescent="0.3">
      <c r="A179" s="15" t="s">
        <v>17</v>
      </c>
      <c r="B179" s="11">
        <v>20</v>
      </c>
      <c r="C179" s="11">
        <v>50</v>
      </c>
      <c r="D179" s="16"/>
      <c r="E179" s="5">
        <v>291451</v>
      </c>
      <c r="F179" s="59">
        <v>-500</v>
      </c>
      <c r="G179" s="5"/>
      <c r="H179" s="5">
        <f t="shared" si="4"/>
        <v>290951</v>
      </c>
      <c r="I179" s="5">
        <v>-8000</v>
      </c>
      <c r="J179" s="5">
        <f t="shared" si="5"/>
        <v>282951</v>
      </c>
    </row>
    <row r="180" spans="1:10" x14ac:dyDescent="0.3">
      <c r="A180" s="55" t="s">
        <v>46</v>
      </c>
      <c r="B180" s="53">
        <v>20</v>
      </c>
      <c r="C180" s="53">
        <v>50</v>
      </c>
      <c r="D180" s="54" t="s">
        <v>5</v>
      </c>
      <c r="E180" s="5">
        <v>406768</v>
      </c>
      <c r="F180" s="5"/>
      <c r="G180" s="5"/>
      <c r="H180" s="5">
        <f t="shared" si="4"/>
        <v>406768</v>
      </c>
      <c r="I180" s="5">
        <v>8000</v>
      </c>
      <c r="J180" s="5">
        <f t="shared" si="5"/>
        <v>414768</v>
      </c>
    </row>
    <row r="181" spans="1:10" x14ac:dyDescent="0.3">
      <c r="A181" s="23"/>
      <c r="B181" s="11"/>
      <c r="C181" s="11"/>
      <c r="D181" s="16"/>
      <c r="E181" s="5"/>
      <c r="F181" s="5"/>
      <c r="G181" s="5"/>
      <c r="H181" s="5">
        <f t="shared" si="4"/>
        <v>0</v>
      </c>
      <c r="I181" s="5"/>
      <c r="J181" s="5">
        <f t="shared" si="5"/>
        <v>0</v>
      </c>
    </row>
    <row r="182" spans="1:10" s="4" customFormat="1" x14ac:dyDescent="0.3">
      <c r="A182" s="13" t="s">
        <v>40</v>
      </c>
      <c r="B182" s="14"/>
      <c r="C182" s="14"/>
      <c r="E182" s="20">
        <f>E183+E184+E185+E186</f>
        <v>69545.017366666667</v>
      </c>
      <c r="F182" s="20">
        <f>F183+F184+F185+F186</f>
        <v>-206</v>
      </c>
      <c r="G182" s="20">
        <f>G183+G184+G185+G186</f>
        <v>11059</v>
      </c>
      <c r="H182" s="20">
        <f t="shared" si="4"/>
        <v>80398.017366666667</v>
      </c>
      <c r="I182" s="20">
        <f>I183+I184+I185+I186</f>
        <v>90200</v>
      </c>
      <c r="J182" s="20">
        <f t="shared" si="5"/>
        <v>170598.01736666667</v>
      </c>
    </row>
    <row r="183" spans="1:10" x14ac:dyDescent="0.3">
      <c r="A183" s="15" t="s">
        <v>6</v>
      </c>
      <c r="B183" s="11">
        <v>20</v>
      </c>
      <c r="C183" s="11">
        <v>55</v>
      </c>
      <c r="D183" s="16"/>
      <c r="E183" s="5">
        <v>15603</v>
      </c>
      <c r="F183" s="59">
        <v>-206</v>
      </c>
      <c r="G183" s="59">
        <v>11059</v>
      </c>
      <c r="H183" s="5">
        <f t="shared" si="4"/>
        <v>26456</v>
      </c>
      <c r="I183" s="59"/>
      <c r="J183" s="5">
        <f t="shared" si="5"/>
        <v>26456</v>
      </c>
    </row>
    <row r="184" spans="1:10" x14ac:dyDescent="0.3">
      <c r="A184" s="15" t="s">
        <v>7</v>
      </c>
      <c r="B184" s="11">
        <v>20</v>
      </c>
      <c r="C184" s="11">
        <v>55</v>
      </c>
      <c r="D184" s="16" t="s">
        <v>8</v>
      </c>
      <c r="E184" s="5">
        <v>40201.017366666667</v>
      </c>
      <c r="F184" s="5"/>
      <c r="G184" s="5"/>
      <c r="H184" s="5">
        <f t="shared" si="4"/>
        <v>40201.017366666667</v>
      </c>
      <c r="I184" s="5">
        <v>90200</v>
      </c>
      <c r="J184" s="5">
        <f t="shared" si="5"/>
        <v>130401.01736666667</v>
      </c>
    </row>
    <row r="185" spans="1:10" x14ac:dyDescent="0.3">
      <c r="A185" s="21" t="s">
        <v>18</v>
      </c>
      <c r="B185" s="11">
        <v>10</v>
      </c>
      <c r="C185" s="11">
        <v>5</v>
      </c>
      <c r="D185" s="16" t="s">
        <v>19</v>
      </c>
      <c r="E185" s="5">
        <v>7000</v>
      </c>
      <c r="F185" s="5"/>
      <c r="G185" s="5"/>
      <c r="H185" s="5">
        <f t="shared" si="4"/>
        <v>7000</v>
      </c>
      <c r="I185" s="5"/>
      <c r="J185" s="5">
        <f t="shared" si="5"/>
        <v>7000</v>
      </c>
    </row>
    <row r="186" spans="1:10" x14ac:dyDescent="0.3">
      <c r="A186" s="21" t="s">
        <v>20</v>
      </c>
      <c r="B186" s="11">
        <v>10</v>
      </c>
      <c r="C186" s="2">
        <v>55</v>
      </c>
      <c r="D186" s="16" t="s">
        <v>21</v>
      </c>
      <c r="E186" s="5">
        <v>6741</v>
      </c>
      <c r="F186" s="5"/>
      <c r="G186" s="5"/>
      <c r="H186" s="5">
        <f t="shared" si="4"/>
        <v>6741</v>
      </c>
      <c r="I186" s="5"/>
      <c r="J186" s="5">
        <f t="shared" si="5"/>
        <v>6741</v>
      </c>
    </row>
    <row r="187" spans="1:10" x14ac:dyDescent="0.3">
      <c r="E187" s="1">
        <v>0</v>
      </c>
      <c r="F187" s="1">
        <v>0</v>
      </c>
      <c r="G187" s="1">
        <v>0</v>
      </c>
      <c r="H187" s="1">
        <f t="shared" si="4"/>
        <v>0</v>
      </c>
      <c r="I187" s="1">
        <v>0</v>
      </c>
      <c r="J187" s="1">
        <f t="shared" si="5"/>
        <v>0</v>
      </c>
    </row>
    <row r="188" spans="1:10" s="4" customFormat="1" x14ac:dyDescent="0.3">
      <c r="A188" s="13" t="s">
        <v>9</v>
      </c>
      <c r="B188" s="14"/>
      <c r="C188" s="14"/>
      <c r="E188" s="20">
        <f>E189+E190+E191+E192</f>
        <v>14327.011487333333</v>
      </c>
      <c r="F188" s="20">
        <f>F189+F190+F191+F192</f>
        <v>0</v>
      </c>
      <c r="G188" s="20">
        <f>G189+G190+G191+G192</f>
        <v>0</v>
      </c>
      <c r="H188" s="20">
        <f t="shared" si="4"/>
        <v>14327.011487333333</v>
      </c>
      <c r="I188" s="20">
        <f>I189+I190+I191+I192</f>
        <v>0</v>
      </c>
      <c r="J188" s="20">
        <f t="shared" si="5"/>
        <v>14327.011487333333</v>
      </c>
    </row>
    <row r="189" spans="1:10" x14ac:dyDescent="0.3">
      <c r="A189" s="17" t="s">
        <v>10</v>
      </c>
      <c r="B189" s="11">
        <v>10</v>
      </c>
      <c r="C189" s="2">
        <v>601</v>
      </c>
      <c r="D189" s="16"/>
      <c r="E189" s="5">
        <v>3000</v>
      </c>
      <c r="F189" s="5"/>
      <c r="G189" s="5"/>
      <c r="H189" s="5">
        <f t="shared" si="4"/>
        <v>3000</v>
      </c>
      <c r="I189" s="5"/>
      <c r="J189" s="5">
        <f t="shared" si="5"/>
        <v>3000</v>
      </c>
    </row>
    <row r="190" spans="1:10" x14ac:dyDescent="0.3">
      <c r="A190" s="17" t="s">
        <v>11</v>
      </c>
      <c r="B190" s="11">
        <v>10</v>
      </c>
      <c r="C190" s="2">
        <v>601</v>
      </c>
      <c r="D190" s="16" t="s">
        <v>8</v>
      </c>
      <c r="E190" s="5">
        <v>8844.0114873333332</v>
      </c>
      <c r="F190" s="5"/>
      <c r="G190" s="5"/>
      <c r="H190" s="5">
        <f t="shared" si="4"/>
        <v>8844.0114873333332</v>
      </c>
      <c r="I190" s="5"/>
      <c r="J190" s="5">
        <f t="shared" si="5"/>
        <v>8844.0114873333332</v>
      </c>
    </row>
    <row r="191" spans="1:10" x14ac:dyDescent="0.3">
      <c r="A191" s="17" t="s">
        <v>22</v>
      </c>
      <c r="B191" s="11">
        <v>10</v>
      </c>
      <c r="C191" s="2">
        <v>601</v>
      </c>
      <c r="D191" s="16" t="s">
        <v>19</v>
      </c>
      <c r="E191" s="5">
        <v>1000</v>
      </c>
      <c r="F191" s="5"/>
      <c r="G191" s="5"/>
      <c r="H191" s="5">
        <f t="shared" si="4"/>
        <v>1000</v>
      </c>
      <c r="I191" s="5"/>
      <c r="J191" s="5">
        <f t="shared" si="5"/>
        <v>1000</v>
      </c>
    </row>
    <row r="192" spans="1:10" x14ac:dyDescent="0.3">
      <c r="A192" s="17" t="s">
        <v>23</v>
      </c>
      <c r="B192" s="11">
        <v>10</v>
      </c>
      <c r="C192" s="2">
        <v>601</v>
      </c>
      <c r="D192" s="16" t="s">
        <v>21</v>
      </c>
      <c r="E192" s="5">
        <v>1483</v>
      </c>
      <c r="F192" s="5"/>
      <c r="G192" s="5"/>
      <c r="H192" s="5">
        <f t="shared" si="4"/>
        <v>1483</v>
      </c>
      <c r="I192" s="5"/>
      <c r="J192" s="5">
        <f t="shared" si="5"/>
        <v>1483</v>
      </c>
    </row>
    <row r="193" spans="1:10" x14ac:dyDescent="0.3">
      <c r="A193" s="17"/>
      <c r="B193" s="11"/>
      <c r="D193" s="16"/>
      <c r="E193" s="5"/>
      <c r="F193" s="5"/>
      <c r="G193" s="5"/>
      <c r="H193" s="5">
        <f t="shared" si="4"/>
        <v>0</v>
      </c>
      <c r="I193" s="5"/>
      <c r="J193" s="5">
        <f t="shared" si="5"/>
        <v>0</v>
      </c>
    </row>
    <row r="194" spans="1:10" x14ac:dyDescent="0.3">
      <c r="A194" s="15"/>
      <c r="B194" s="11"/>
      <c r="C194" s="11"/>
      <c r="D194" s="16"/>
      <c r="E194" s="1">
        <v>0</v>
      </c>
      <c r="F194" s="1">
        <v>0</v>
      </c>
      <c r="G194" s="1">
        <v>0</v>
      </c>
      <c r="H194" s="1">
        <f t="shared" si="4"/>
        <v>0</v>
      </c>
      <c r="I194" s="1">
        <v>0</v>
      </c>
      <c r="J194" s="1">
        <f t="shared" si="5"/>
        <v>0</v>
      </c>
    </row>
    <row r="195" spans="1:10" ht="17.399999999999999" x14ac:dyDescent="0.35">
      <c r="A195" s="7" t="s">
        <v>37</v>
      </c>
      <c r="B195" s="11"/>
      <c r="C195" s="11"/>
      <c r="D195" s="16"/>
      <c r="E195" s="8">
        <f>E196</f>
        <v>8035720</v>
      </c>
      <c r="F195" s="8">
        <f>F196</f>
        <v>-16368</v>
      </c>
      <c r="G195" s="8">
        <f>G196</f>
        <v>1689</v>
      </c>
      <c r="H195" s="8">
        <f t="shared" si="4"/>
        <v>8021041</v>
      </c>
      <c r="I195" s="8">
        <f>I196</f>
        <v>0</v>
      </c>
      <c r="J195" s="8">
        <f t="shared" si="5"/>
        <v>8021041</v>
      </c>
    </row>
    <row r="196" spans="1:10" ht="17.399999999999999" x14ac:dyDescent="0.35">
      <c r="A196" s="7" t="s">
        <v>41</v>
      </c>
      <c r="B196" s="11"/>
      <c r="C196" s="11"/>
      <c r="D196" s="16"/>
      <c r="E196" s="8">
        <f>E197+E198</f>
        <v>8035720</v>
      </c>
      <c r="F196" s="8">
        <f>F197+F198</f>
        <v>-16368</v>
      </c>
      <c r="G196" s="8">
        <f>G197+G198</f>
        <v>1689</v>
      </c>
      <c r="H196" s="8">
        <f t="shared" si="4"/>
        <v>8021041</v>
      </c>
      <c r="I196" s="8">
        <f>I197+I198</f>
        <v>0</v>
      </c>
      <c r="J196" s="8">
        <f t="shared" si="5"/>
        <v>8021041</v>
      </c>
    </row>
    <row r="197" spans="1:10" ht="15.6" x14ac:dyDescent="0.3">
      <c r="A197" s="9" t="s">
        <v>47</v>
      </c>
      <c r="B197" s="11"/>
      <c r="C197" s="11"/>
      <c r="D197" s="16"/>
      <c r="E197" s="10">
        <f>E200+E208+E220</f>
        <v>7613575</v>
      </c>
      <c r="F197" s="10">
        <f>F200+F208+F220</f>
        <v>-16368</v>
      </c>
      <c r="G197" s="10">
        <f>G200+G208+G220</f>
        <v>1689</v>
      </c>
      <c r="H197" s="10">
        <f t="shared" si="4"/>
        <v>7598896</v>
      </c>
      <c r="I197" s="10">
        <f>I200+I208+I220</f>
        <v>0</v>
      </c>
      <c r="J197" s="10">
        <f t="shared" si="5"/>
        <v>7598896</v>
      </c>
    </row>
    <row r="198" spans="1:10" ht="15.6" x14ac:dyDescent="0.3">
      <c r="A198" s="27" t="s">
        <v>42</v>
      </c>
      <c r="B198" s="11"/>
      <c r="C198" s="11"/>
      <c r="D198" s="16"/>
      <c r="E198" s="28">
        <f>E214</f>
        <v>422145</v>
      </c>
      <c r="F198" s="28">
        <f>F214</f>
        <v>0</v>
      </c>
      <c r="G198" s="28">
        <f>G214</f>
        <v>0</v>
      </c>
      <c r="H198" s="28">
        <f t="shared" si="4"/>
        <v>422145</v>
      </c>
      <c r="I198" s="28">
        <f>I214</f>
        <v>0</v>
      </c>
      <c r="J198" s="28">
        <f t="shared" si="5"/>
        <v>422145</v>
      </c>
    </row>
    <row r="199" spans="1:10" x14ac:dyDescent="0.3">
      <c r="A199" s="15"/>
      <c r="B199" s="11"/>
      <c r="C199" s="11"/>
      <c r="D199" s="16"/>
      <c r="E199" s="1">
        <v>0</v>
      </c>
      <c r="F199" s="1">
        <v>0</v>
      </c>
      <c r="G199" s="1">
        <v>0</v>
      </c>
      <c r="H199" s="1">
        <f t="shared" ref="H199:H237" si="6">E199+F199+G199</f>
        <v>0</v>
      </c>
      <c r="I199" s="1">
        <v>0</v>
      </c>
      <c r="J199" s="1">
        <f t="shared" ref="J199:J237" si="7">H199+I199</f>
        <v>0</v>
      </c>
    </row>
    <row r="200" spans="1:10" s="4" customFormat="1" x14ac:dyDescent="0.3">
      <c r="A200" s="13" t="s">
        <v>3</v>
      </c>
      <c r="B200" s="14"/>
      <c r="C200" s="14"/>
      <c r="E200" s="20">
        <f>E201+E202+E203+E204+E206+E205</f>
        <v>5578174</v>
      </c>
      <c r="F200" s="20">
        <f>F201+F202+F203+F204+F206+F205</f>
        <v>20000</v>
      </c>
      <c r="G200" s="20">
        <f>G201+G202+G203+G204+G206+G205</f>
        <v>0</v>
      </c>
      <c r="H200" s="20">
        <f t="shared" si="6"/>
        <v>5598174</v>
      </c>
      <c r="I200" s="20">
        <f>I201+I202+I203+I204+I206+I205</f>
        <v>0</v>
      </c>
      <c r="J200" s="20">
        <f t="shared" si="7"/>
        <v>5598174</v>
      </c>
    </row>
    <row r="201" spans="1:10" x14ac:dyDescent="0.3">
      <c r="A201" s="15" t="s">
        <v>16</v>
      </c>
      <c r="B201" s="11">
        <v>10</v>
      </c>
      <c r="C201" s="11">
        <v>50</v>
      </c>
      <c r="D201" s="16" t="s">
        <v>14</v>
      </c>
      <c r="E201" s="5">
        <v>1886901</v>
      </c>
      <c r="F201" s="5"/>
      <c r="G201" s="5"/>
      <c r="H201" s="5">
        <f t="shared" si="6"/>
        <v>1886901</v>
      </c>
      <c r="I201" s="5"/>
      <c r="J201" s="5">
        <f t="shared" si="7"/>
        <v>1886901</v>
      </c>
    </row>
    <row r="202" spans="1:10" x14ac:dyDescent="0.3">
      <c r="A202" s="15" t="s">
        <v>17</v>
      </c>
      <c r="B202" s="11">
        <v>20</v>
      </c>
      <c r="C202" s="11">
        <v>50</v>
      </c>
      <c r="D202" s="16"/>
      <c r="E202" s="5">
        <v>1220505</v>
      </c>
      <c r="F202" s="5">
        <v>-14450</v>
      </c>
      <c r="G202" s="5"/>
      <c r="H202" s="5">
        <f t="shared" si="6"/>
        <v>1206055</v>
      </c>
      <c r="I202" s="5"/>
      <c r="J202" s="5">
        <f t="shared" si="7"/>
        <v>1206055</v>
      </c>
    </row>
    <row r="203" spans="1:10" x14ac:dyDescent="0.3">
      <c r="A203" s="15" t="s">
        <v>38</v>
      </c>
      <c r="B203" s="11">
        <v>20</v>
      </c>
      <c r="C203" s="11">
        <v>50</v>
      </c>
      <c r="D203" s="16"/>
      <c r="E203" s="5">
        <v>809405</v>
      </c>
      <c r="F203" s="5"/>
      <c r="G203" s="5"/>
      <c r="H203" s="5">
        <f t="shared" si="6"/>
        <v>809405</v>
      </c>
      <c r="I203" s="5"/>
      <c r="J203" s="5">
        <f t="shared" si="7"/>
        <v>809405</v>
      </c>
    </row>
    <row r="204" spans="1:10" x14ac:dyDescent="0.3">
      <c r="A204" s="15" t="s">
        <v>39</v>
      </c>
      <c r="B204" s="11">
        <v>20</v>
      </c>
      <c r="C204" s="11">
        <v>50</v>
      </c>
      <c r="D204" s="16"/>
      <c r="E204" s="5">
        <v>88167</v>
      </c>
      <c r="F204" s="5">
        <v>34450</v>
      </c>
      <c r="G204" s="5"/>
      <c r="H204" s="5">
        <f t="shared" si="6"/>
        <v>122617</v>
      </c>
      <c r="I204" s="5"/>
      <c r="J204" s="5">
        <f t="shared" si="7"/>
        <v>122617</v>
      </c>
    </row>
    <row r="205" spans="1:10" x14ac:dyDescent="0.3">
      <c r="A205" s="56" t="s">
        <v>50</v>
      </c>
      <c r="B205" s="57">
        <v>20</v>
      </c>
      <c r="C205" s="57">
        <v>50</v>
      </c>
      <c r="D205" s="16"/>
      <c r="E205" s="5">
        <v>368485</v>
      </c>
      <c r="F205" s="5"/>
      <c r="G205" s="5"/>
      <c r="H205" s="5">
        <f t="shared" si="6"/>
        <v>368485</v>
      </c>
      <c r="I205" s="5"/>
      <c r="J205" s="5">
        <f t="shared" si="7"/>
        <v>368485</v>
      </c>
    </row>
    <row r="206" spans="1:10" x14ac:dyDescent="0.3">
      <c r="A206" s="55" t="s">
        <v>51</v>
      </c>
      <c r="B206" s="53">
        <v>20</v>
      </c>
      <c r="C206" s="53">
        <v>50</v>
      </c>
      <c r="D206" s="54" t="s">
        <v>5</v>
      </c>
      <c r="E206" s="5">
        <v>1204711</v>
      </c>
      <c r="F206" s="5"/>
      <c r="G206" s="5"/>
      <c r="H206" s="5">
        <f t="shared" si="6"/>
        <v>1204711</v>
      </c>
      <c r="I206" s="5"/>
      <c r="J206" s="5">
        <f t="shared" si="7"/>
        <v>1204711</v>
      </c>
    </row>
    <row r="207" spans="1:10" x14ac:dyDescent="0.3">
      <c r="A207" s="15"/>
      <c r="B207" s="11"/>
      <c r="C207" s="11"/>
      <c r="D207" s="16"/>
      <c r="E207" s="5"/>
      <c r="F207" s="5"/>
      <c r="G207" s="5"/>
      <c r="H207" s="5">
        <f t="shared" si="6"/>
        <v>0</v>
      </c>
      <c r="I207" s="5"/>
      <c r="J207" s="5">
        <f t="shared" si="7"/>
        <v>0</v>
      </c>
    </row>
    <row r="208" spans="1:10" s="4" customFormat="1" x14ac:dyDescent="0.3">
      <c r="A208" s="13" t="s">
        <v>40</v>
      </c>
      <c r="B208" s="14"/>
      <c r="C208" s="14"/>
      <c r="E208" s="20">
        <f>E209+E210+E211+E212</f>
        <v>2027001</v>
      </c>
      <c r="F208" s="20">
        <f>F209+F210+F211+F212</f>
        <v>-36368</v>
      </c>
      <c r="G208" s="20">
        <f>G209+G210+G211+G212</f>
        <v>1689</v>
      </c>
      <c r="H208" s="20">
        <f t="shared" si="6"/>
        <v>1992322</v>
      </c>
      <c r="I208" s="20">
        <f>I209+I210+I211+I212</f>
        <v>0</v>
      </c>
      <c r="J208" s="20">
        <f t="shared" si="7"/>
        <v>1992322</v>
      </c>
    </row>
    <row r="209" spans="1:10" x14ac:dyDescent="0.3">
      <c r="A209" s="15" t="s">
        <v>6</v>
      </c>
      <c r="B209" s="11">
        <v>20</v>
      </c>
      <c r="C209" s="11">
        <v>55</v>
      </c>
      <c r="D209" s="16"/>
      <c r="E209" s="5">
        <v>191073</v>
      </c>
      <c r="F209" s="59">
        <v>-36368</v>
      </c>
      <c r="G209" s="59">
        <v>1689</v>
      </c>
      <c r="H209" s="5">
        <f t="shared" si="6"/>
        <v>156394</v>
      </c>
      <c r="I209" s="59"/>
      <c r="J209" s="5">
        <f t="shared" si="7"/>
        <v>156394</v>
      </c>
    </row>
    <row r="210" spans="1:10" x14ac:dyDescent="0.3">
      <c r="A210" s="15" t="s">
        <v>7</v>
      </c>
      <c r="B210" s="11">
        <v>20</v>
      </c>
      <c r="C210" s="11">
        <v>55</v>
      </c>
      <c r="D210" s="16" t="s">
        <v>8</v>
      </c>
      <c r="E210" s="5">
        <v>1276820</v>
      </c>
      <c r="F210" s="5"/>
      <c r="G210" s="5"/>
      <c r="H210" s="5">
        <f t="shared" si="6"/>
        <v>1276820</v>
      </c>
      <c r="I210" s="5"/>
      <c r="J210" s="5">
        <f t="shared" si="7"/>
        <v>1276820</v>
      </c>
    </row>
    <row r="211" spans="1:10" x14ac:dyDescent="0.3">
      <c r="A211" s="21" t="s">
        <v>18</v>
      </c>
      <c r="B211" s="11">
        <v>10</v>
      </c>
      <c r="C211" s="11">
        <v>5</v>
      </c>
      <c r="D211" s="16" t="s">
        <v>19</v>
      </c>
      <c r="E211" s="5">
        <v>128000</v>
      </c>
      <c r="F211" s="5"/>
      <c r="G211" s="5"/>
      <c r="H211" s="5">
        <f t="shared" si="6"/>
        <v>128000</v>
      </c>
      <c r="I211" s="5"/>
      <c r="J211" s="5">
        <f t="shared" si="7"/>
        <v>128000</v>
      </c>
    </row>
    <row r="212" spans="1:10" x14ac:dyDescent="0.3">
      <c r="A212" s="21" t="s">
        <v>20</v>
      </c>
      <c r="B212" s="11">
        <v>10</v>
      </c>
      <c r="C212" s="2">
        <v>55</v>
      </c>
      <c r="D212" s="16" t="s">
        <v>21</v>
      </c>
      <c r="E212" s="5">
        <v>431108</v>
      </c>
      <c r="F212" s="5"/>
      <c r="G212" s="5"/>
      <c r="H212" s="5">
        <f t="shared" si="6"/>
        <v>431108</v>
      </c>
      <c r="I212" s="5"/>
      <c r="J212" s="5">
        <f t="shared" si="7"/>
        <v>431108</v>
      </c>
    </row>
    <row r="213" spans="1:10" x14ac:dyDescent="0.3">
      <c r="E213" s="5">
        <v>0</v>
      </c>
      <c r="F213" s="5">
        <v>0</v>
      </c>
      <c r="G213" s="5">
        <v>0</v>
      </c>
      <c r="H213" s="5">
        <f t="shared" si="6"/>
        <v>0</v>
      </c>
      <c r="I213" s="5">
        <v>0</v>
      </c>
      <c r="J213" s="5">
        <f t="shared" si="7"/>
        <v>0</v>
      </c>
    </row>
    <row r="214" spans="1:10" s="4" customFormat="1" x14ac:dyDescent="0.3">
      <c r="A214" s="13" t="s">
        <v>9</v>
      </c>
      <c r="B214" s="14"/>
      <c r="C214" s="14"/>
      <c r="E214" s="20">
        <f>E215+E216+E217+E218</f>
        <v>422145</v>
      </c>
      <c r="F214" s="20">
        <f>F215+F216+F217+F218</f>
        <v>0</v>
      </c>
      <c r="G214" s="20">
        <f>G215+G216+G217+G218</f>
        <v>0</v>
      </c>
      <c r="H214" s="20">
        <f t="shared" si="6"/>
        <v>422145</v>
      </c>
      <c r="I214" s="20">
        <f>I215+I216+I217+I218</f>
        <v>0</v>
      </c>
      <c r="J214" s="20">
        <f t="shared" si="7"/>
        <v>422145</v>
      </c>
    </row>
    <row r="215" spans="1:10" x14ac:dyDescent="0.3">
      <c r="A215" s="17" t="s">
        <v>10</v>
      </c>
      <c r="B215" s="11">
        <v>10</v>
      </c>
      <c r="C215" s="2">
        <v>601</v>
      </c>
      <c r="D215" s="16"/>
      <c r="E215" s="5">
        <v>28000</v>
      </c>
      <c r="F215" s="5"/>
      <c r="G215" s="5"/>
      <c r="H215" s="5">
        <f t="shared" si="6"/>
        <v>28000</v>
      </c>
      <c r="I215" s="5"/>
      <c r="J215" s="5">
        <f t="shared" si="7"/>
        <v>28000</v>
      </c>
    </row>
    <row r="216" spans="1:10" x14ac:dyDescent="0.3">
      <c r="A216" s="17" t="s">
        <v>11</v>
      </c>
      <c r="B216" s="11">
        <v>10</v>
      </c>
      <c r="C216" s="2">
        <v>601</v>
      </c>
      <c r="D216" s="16" t="s">
        <v>8</v>
      </c>
      <c r="E216" s="5">
        <v>280901</v>
      </c>
      <c r="F216" s="5"/>
      <c r="G216" s="5"/>
      <c r="H216" s="5">
        <f t="shared" si="6"/>
        <v>280901</v>
      </c>
      <c r="I216" s="5"/>
      <c r="J216" s="5">
        <f t="shared" si="7"/>
        <v>280901</v>
      </c>
    </row>
    <row r="217" spans="1:10" x14ac:dyDescent="0.3">
      <c r="A217" s="17" t="s">
        <v>22</v>
      </c>
      <c r="B217" s="11">
        <v>10</v>
      </c>
      <c r="C217" s="2">
        <v>601</v>
      </c>
      <c r="D217" s="16" t="s">
        <v>19</v>
      </c>
      <c r="E217" s="5">
        <v>18400</v>
      </c>
      <c r="F217" s="5"/>
      <c r="G217" s="5"/>
      <c r="H217" s="5">
        <f t="shared" si="6"/>
        <v>18400</v>
      </c>
      <c r="I217" s="5"/>
      <c r="J217" s="5">
        <f t="shared" si="7"/>
        <v>18400</v>
      </c>
    </row>
    <row r="218" spans="1:10" x14ac:dyDescent="0.3">
      <c r="A218" s="17" t="s">
        <v>23</v>
      </c>
      <c r="B218" s="11">
        <v>10</v>
      </c>
      <c r="C218" s="2">
        <v>601</v>
      </c>
      <c r="D218" s="16" t="s">
        <v>21</v>
      </c>
      <c r="E218" s="5">
        <v>94844</v>
      </c>
      <c r="F218" s="5"/>
      <c r="G218" s="5"/>
      <c r="H218" s="5">
        <f t="shared" si="6"/>
        <v>94844</v>
      </c>
      <c r="I218" s="5"/>
      <c r="J218" s="5">
        <f t="shared" si="7"/>
        <v>94844</v>
      </c>
    </row>
    <row r="219" spans="1:10" x14ac:dyDescent="0.3">
      <c r="A219" s="17"/>
      <c r="B219" s="11"/>
      <c r="D219" s="16"/>
      <c r="E219" s="5"/>
      <c r="F219" s="5"/>
      <c r="G219" s="5"/>
      <c r="H219" s="5">
        <f t="shared" si="6"/>
        <v>0</v>
      </c>
      <c r="I219" s="5"/>
      <c r="J219" s="5">
        <f t="shared" si="7"/>
        <v>0</v>
      </c>
    </row>
    <row r="220" spans="1:10" s="4" customFormat="1" x14ac:dyDescent="0.3">
      <c r="A220" s="13" t="s">
        <v>12</v>
      </c>
      <c r="B220" s="24">
        <v>60</v>
      </c>
      <c r="C220" s="24">
        <v>61</v>
      </c>
      <c r="D220" s="26"/>
      <c r="E220" s="20">
        <v>8400</v>
      </c>
      <c r="F220" s="20"/>
      <c r="G220" s="20"/>
      <c r="H220" s="20">
        <f t="shared" si="6"/>
        <v>8400</v>
      </c>
      <c r="I220" s="20"/>
      <c r="J220" s="20">
        <f t="shared" si="7"/>
        <v>8400</v>
      </c>
    </row>
    <row r="221" spans="1:10" x14ac:dyDescent="0.3">
      <c r="A221" s="15"/>
      <c r="B221" s="11"/>
      <c r="C221" s="11"/>
      <c r="D221" s="16"/>
      <c r="H221" s="1">
        <f t="shared" si="6"/>
        <v>0</v>
      </c>
      <c r="J221" s="1">
        <f t="shared" si="7"/>
        <v>0</v>
      </c>
    </row>
    <row r="222" spans="1:10" x14ac:dyDescent="0.3">
      <c r="H222" s="1">
        <f t="shared" si="6"/>
        <v>0</v>
      </c>
      <c r="J222" s="1">
        <f t="shared" si="7"/>
        <v>0</v>
      </c>
    </row>
    <row r="223" spans="1:10" s="51" customFormat="1" ht="17.399999999999999" x14ac:dyDescent="0.35">
      <c r="A223" s="35" t="s">
        <v>45</v>
      </c>
      <c r="B223" s="52"/>
      <c r="C223" s="52"/>
      <c r="H223" s="51">
        <f t="shared" si="6"/>
        <v>0</v>
      </c>
      <c r="J223" s="51">
        <f t="shared" si="7"/>
        <v>0</v>
      </c>
    </row>
    <row r="224" spans="1:10" s="33" customFormat="1" x14ac:dyDescent="0.3">
      <c r="B224" s="34"/>
      <c r="C224" s="34"/>
      <c r="H224" s="33">
        <f t="shared" si="6"/>
        <v>0</v>
      </c>
      <c r="J224" s="33">
        <f t="shared" si="7"/>
        <v>0</v>
      </c>
    </row>
    <row r="225" spans="1:10" s="33" customFormat="1" ht="17.399999999999999" x14ac:dyDescent="0.35">
      <c r="A225" s="36" t="s">
        <v>44</v>
      </c>
      <c r="B225" s="34"/>
      <c r="C225" s="34"/>
      <c r="E225" s="37">
        <f>E226</f>
        <v>748701.86183384096</v>
      </c>
      <c r="F225" s="37">
        <f>F226</f>
        <v>-22014</v>
      </c>
      <c r="G225" s="37">
        <f>G226</f>
        <v>22920</v>
      </c>
      <c r="H225" s="37">
        <f t="shared" si="6"/>
        <v>749607.86183384096</v>
      </c>
      <c r="I225" s="37">
        <f>I226</f>
        <v>-121583</v>
      </c>
      <c r="J225" s="37">
        <f t="shared" si="7"/>
        <v>628024.86183384096</v>
      </c>
    </row>
    <row r="226" spans="1:10" s="33" customFormat="1" ht="17.399999999999999" x14ac:dyDescent="0.35">
      <c r="A226" s="36" t="s">
        <v>41</v>
      </c>
      <c r="B226" s="34"/>
      <c r="C226" s="34"/>
      <c r="E226" s="37">
        <f>E227+E228</f>
        <v>748701.86183384096</v>
      </c>
      <c r="F226" s="37">
        <f>F227+F228</f>
        <v>-22014</v>
      </c>
      <c r="G226" s="37">
        <f>G227+G228</f>
        <v>22920</v>
      </c>
      <c r="H226" s="37">
        <f t="shared" si="6"/>
        <v>749607.86183384096</v>
      </c>
      <c r="I226" s="37">
        <f>I227+I228</f>
        <v>-121583</v>
      </c>
      <c r="J226" s="37">
        <f t="shared" si="7"/>
        <v>628024.86183384096</v>
      </c>
    </row>
    <row r="227" spans="1:10" s="33" customFormat="1" ht="15.6" x14ac:dyDescent="0.3">
      <c r="A227" s="38" t="s">
        <v>47</v>
      </c>
      <c r="B227" s="34"/>
      <c r="C227" s="34"/>
      <c r="E227" s="39">
        <f>E230+E234</f>
        <v>709468.85665384098</v>
      </c>
      <c r="F227" s="39">
        <f>F230+F234</f>
        <v>-22014</v>
      </c>
      <c r="G227" s="39">
        <f>G230+G234</f>
        <v>22920</v>
      </c>
      <c r="H227" s="39">
        <f t="shared" si="6"/>
        <v>710374.85665384098</v>
      </c>
      <c r="I227" s="39">
        <f>I230+I234</f>
        <v>-121583</v>
      </c>
      <c r="J227" s="39">
        <f t="shared" si="7"/>
        <v>588791.85665384098</v>
      </c>
    </row>
    <row r="228" spans="1:10" s="33" customFormat="1" ht="15.6" x14ac:dyDescent="0.3">
      <c r="A228" s="40" t="s">
        <v>42</v>
      </c>
      <c r="B228" s="34"/>
      <c r="C228" s="34"/>
      <c r="E228" s="41">
        <f>E237</f>
        <v>39233.005180000007</v>
      </c>
      <c r="F228" s="41">
        <f>F237</f>
        <v>0</v>
      </c>
      <c r="G228" s="41">
        <f>G237</f>
        <v>0</v>
      </c>
      <c r="H228" s="41">
        <f t="shared" si="6"/>
        <v>39233.005180000007</v>
      </c>
      <c r="I228" s="41">
        <f>I237</f>
        <v>0</v>
      </c>
      <c r="J228" s="41">
        <f t="shared" si="7"/>
        <v>39233.005180000007</v>
      </c>
    </row>
    <row r="229" spans="1:10" s="33" customFormat="1" x14ac:dyDescent="0.3">
      <c r="B229" s="34"/>
      <c r="C229" s="34"/>
      <c r="E229" s="33">
        <v>0</v>
      </c>
      <c r="F229" s="33">
        <v>0</v>
      </c>
      <c r="G229" s="33">
        <v>0</v>
      </c>
      <c r="H229" s="33">
        <f t="shared" si="6"/>
        <v>0</v>
      </c>
      <c r="I229" s="33">
        <v>0</v>
      </c>
      <c r="J229" s="33">
        <f t="shared" si="7"/>
        <v>0</v>
      </c>
    </row>
    <row r="230" spans="1:10" s="33" customFormat="1" x14ac:dyDescent="0.3">
      <c r="A230" s="42" t="s">
        <v>3</v>
      </c>
      <c r="B230" s="43"/>
      <c r="C230" s="43"/>
      <c r="D230" s="44"/>
      <c r="E230" s="45">
        <f>E231+E232</f>
        <v>593656.83076384105</v>
      </c>
      <c r="F230" s="45">
        <f>F231+F232</f>
        <v>0</v>
      </c>
      <c r="G230" s="45">
        <f>G231+G232</f>
        <v>0</v>
      </c>
      <c r="H230" s="45">
        <f t="shared" si="6"/>
        <v>593656.83076384105</v>
      </c>
      <c r="I230" s="45">
        <f>I231+I232</f>
        <v>-121583</v>
      </c>
      <c r="J230" s="45">
        <f t="shared" si="7"/>
        <v>472073.83076384105</v>
      </c>
    </row>
    <row r="231" spans="1:10" s="33" customFormat="1" x14ac:dyDescent="0.3">
      <c r="A231" s="46" t="s">
        <v>13</v>
      </c>
      <c r="B231" s="47">
        <v>10</v>
      </c>
      <c r="C231" s="47">
        <v>50</v>
      </c>
      <c r="D231" s="48" t="s">
        <v>14</v>
      </c>
      <c r="E231" s="49">
        <v>590305.33077384159</v>
      </c>
      <c r="F231" s="49"/>
      <c r="G231" s="49"/>
      <c r="H231" s="49">
        <f t="shared" si="6"/>
        <v>590305.33077384159</v>
      </c>
      <c r="I231" s="49">
        <v>-121583</v>
      </c>
      <c r="J231" s="49">
        <f t="shared" si="7"/>
        <v>468722.33077384159</v>
      </c>
    </row>
    <row r="232" spans="1:10" s="33" customFormat="1" x14ac:dyDescent="0.3">
      <c r="A232" s="46" t="s">
        <v>4</v>
      </c>
      <c r="B232" s="47">
        <v>20</v>
      </c>
      <c r="C232" s="47">
        <v>50</v>
      </c>
      <c r="D232" s="48"/>
      <c r="E232" s="49">
        <v>3351.4999899994582</v>
      </c>
      <c r="F232" s="49"/>
      <c r="G232" s="49"/>
      <c r="H232" s="49">
        <f t="shared" si="6"/>
        <v>3351.4999899994582</v>
      </c>
      <c r="I232" s="49"/>
      <c r="J232" s="49">
        <f t="shared" si="7"/>
        <v>3351.4999899994582</v>
      </c>
    </row>
    <row r="233" spans="1:10" s="33" customFormat="1" x14ac:dyDescent="0.3">
      <c r="B233" s="34"/>
      <c r="C233" s="34"/>
      <c r="E233" s="33">
        <v>0</v>
      </c>
      <c r="F233" s="33">
        <v>0</v>
      </c>
      <c r="G233" s="33">
        <v>0</v>
      </c>
      <c r="H233" s="33">
        <f t="shared" si="6"/>
        <v>0</v>
      </c>
      <c r="I233" s="33">
        <v>0</v>
      </c>
      <c r="J233" s="33">
        <f t="shared" si="7"/>
        <v>0</v>
      </c>
    </row>
    <row r="234" spans="1:10" s="33" customFormat="1" x14ac:dyDescent="0.3">
      <c r="A234" s="42" t="s">
        <v>40</v>
      </c>
      <c r="B234" s="43"/>
      <c r="C234" s="43"/>
      <c r="D234" s="44"/>
      <c r="E234" s="45">
        <f>E235</f>
        <v>115812.02588999993</v>
      </c>
      <c r="F234" s="45">
        <f>F235</f>
        <v>-22014</v>
      </c>
      <c r="G234" s="45">
        <f>G235</f>
        <v>22920</v>
      </c>
      <c r="H234" s="45">
        <f t="shared" si="6"/>
        <v>116718.02588999993</v>
      </c>
      <c r="I234" s="45">
        <f>I235</f>
        <v>0</v>
      </c>
      <c r="J234" s="45">
        <f t="shared" si="7"/>
        <v>116718.02588999993</v>
      </c>
    </row>
    <row r="235" spans="1:10" s="33" customFormat="1" x14ac:dyDescent="0.3">
      <c r="A235" s="46" t="s">
        <v>6</v>
      </c>
      <c r="B235" s="47">
        <v>20</v>
      </c>
      <c r="C235" s="47">
        <v>55</v>
      </c>
      <c r="D235" s="48"/>
      <c r="E235" s="49">
        <v>115812.02588999993</v>
      </c>
      <c r="F235" s="49">
        <v>-22014</v>
      </c>
      <c r="G235" s="49">
        <v>22920</v>
      </c>
      <c r="H235" s="49">
        <f t="shared" si="6"/>
        <v>116718.02588999993</v>
      </c>
      <c r="I235" s="49"/>
      <c r="J235" s="49">
        <f t="shared" si="7"/>
        <v>116718.02588999993</v>
      </c>
    </row>
    <row r="236" spans="1:10" s="33" customFormat="1" x14ac:dyDescent="0.3">
      <c r="B236" s="34"/>
      <c r="C236" s="34"/>
      <c r="E236" s="33">
        <v>0</v>
      </c>
      <c r="F236" s="33">
        <v>0</v>
      </c>
      <c r="G236" s="33">
        <v>0</v>
      </c>
      <c r="H236" s="33">
        <f t="shared" si="6"/>
        <v>0</v>
      </c>
      <c r="I236" s="33">
        <v>0</v>
      </c>
      <c r="J236" s="33">
        <f t="shared" si="7"/>
        <v>0</v>
      </c>
    </row>
    <row r="237" spans="1:10" s="33" customFormat="1" x14ac:dyDescent="0.3">
      <c r="A237" s="42" t="s">
        <v>9</v>
      </c>
      <c r="B237" s="47">
        <v>10</v>
      </c>
      <c r="C237" s="47">
        <v>601</v>
      </c>
      <c r="D237" s="50"/>
      <c r="E237" s="45">
        <v>39233.005180000007</v>
      </c>
      <c r="F237" s="45"/>
      <c r="G237" s="45"/>
      <c r="H237" s="45">
        <f t="shared" si="6"/>
        <v>39233.005180000007</v>
      </c>
      <c r="I237" s="45"/>
      <c r="J237" s="45">
        <f t="shared" si="7"/>
        <v>39233.005180000007</v>
      </c>
    </row>
  </sheetData>
  <dataConsolidate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5. Kohtud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Urmann</dc:creator>
  <cp:lastModifiedBy>Kristi Urmann</cp:lastModifiedBy>
  <cp:lastPrinted>2023-12-18T13:49:15Z</cp:lastPrinted>
  <dcterms:created xsi:type="dcterms:W3CDTF">2021-12-14T15:12:20Z</dcterms:created>
  <dcterms:modified xsi:type="dcterms:W3CDTF">2024-11-05T12:19:12Z</dcterms:modified>
</cp:coreProperties>
</file>